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c:\develop_cloud\bid_entry\07申請書\doc\ver5\reg_standard\"/>
    </mc:Choice>
  </mc:AlternateContent>
  <xr:revisionPtr revIDLastSave="0" documentId="13_ncr:1_{1FA81F49-99E4-4DED-ADBE-296AD793FCAB}" xr6:coauthVersionLast="47" xr6:coauthVersionMax="47" xr10:uidLastSave="{00000000-0000-0000-0000-000000000000}"/>
  <workbookProtection workbookAlgorithmName="SHA-512" workbookHashValue="vs4kB1GxApGLpiOHHn7Td/hu4zq3ZuctCYaKx/Oi6B/BWmVhyvZHf4Ax5xAUwuslIJb96lph1kHR60YuDRmcGw==" workbookSaltValue="8Oo9SBj4S872lQtet0wh3A==" workbookSpinCount="100000" lockStructure="1"/>
  <bookViews>
    <workbookView xWindow="-120" yWindow="-120" windowWidth="29040" windowHeight="15840"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入力シート!$A$257</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325" i="1" l="1"/>
  <c r="A311" i="1"/>
  <c r="A309" i="1"/>
  <c r="A304" i="1"/>
  <c r="A294" i="1"/>
  <c r="A289" i="1"/>
  <c r="A283" i="1"/>
  <c r="A278" i="1"/>
  <c r="A268" i="1"/>
  <c r="A263" i="1"/>
  <c r="A257" i="1"/>
  <c r="A232" i="1"/>
  <c r="A231" i="1"/>
  <c r="A226" i="1"/>
  <c r="A225"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E246" i="1"/>
  <c r="I251" i="1" l="1"/>
  <c r="J194" i="1" l="1"/>
  <c r="I220" i="1"/>
  <c r="I214" i="1"/>
  <c r="I203" i="1"/>
  <c r="J192" i="1"/>
  <c r="D114" i="1"/>
  <c r="D116" i="1" s="1"/>
  <c r="D118" i="1" s="1"/>
  <c r="D120" i="1" s="1"/>
  <c r="D122" i="1" s="1"/>
  <c r="D124" i="1" s="1"/>
  <c r="D126" i="1" s="1"/>
  <c r="F285" i="1"/>
  <c r="F286" i="1" s="1"/>
  <c r="F287" i="1" s="1"/>
  <c r="F288" i="1" s="1"/>
  <c r="F289" i="1" s="1"/>
  <c r="F290" i="1" s="1"/>
  <c r="F291" i="1" s="1"/>
  <c r="F292" i="1" s="1"/>
  <c r="F293" i="1" s="1"/>
  <c r="F294" i="1" s="1"/>
  <c r="F295" i="1" s="1"/>
  <c r="F296" i="1" s="1"/>
  <c r="F297" i="1" s="1"/>
  <c r="F298" i="1" s="1"/>
  <c r="F299" i="1" s="1"/>
  <c r="F300" i="1" s="1"/>
  <c r="F301" i="1" s="1"/>
  <c r="F302" i="1" s="1"/>
  <c r="F303" i="1" s="1"/>
  <c r="F304" i="1" s="1"/>
  <c r="F305" i="1" s="1"/>
  <c r="F306" i="1" s="1"/>
  <c r="F307" i="1" s="1"/>
  <c r="F308" i="1" s="1"/>
  <c r="F309" i="1" s="1"/>
  <c r="J198" i="1" l="1"/>
  <c r="J196" i="1"/>
  <c r="J177" i="1"/>
  <c r="A2" i="2" l="1"/>
  <c r="A1" i="2"/>
</calcChain>
</file>

<file path=xl/sharedStrings.xml><?xml version="1.0" encoding="utf-8"?>
<sst xmlns="http://schemas.openxmlformats.org/spreadsheetml/2006/main" count="266" uniqueCount="182">
  <si>
    <t>営業年数</t>
    <rPh sb="0" eb="2">
      <t>エイギョウ</t>
    </rPh>
    <rPh sb="2" eb="4">
      <t>ネンスウ</t>
    </rPh>
    <phoneticPr fontId="6"/>
  </si>
  <si>
    <t>外資状況</t>
    <rPh sb="0" eb="2">
      <t>ガイシ</t>
    </rPh>
    <rPh sb="2" eb="4">
      <t>ジョウキョウ</t>
    </rPh>
    <phoneticPr fontId="6"/>
  </si>
  <si>
    <t>設備の額</t>
    <rPh sb="0" eb="2">
      <t>セツビ</t>
    </rPh>
    <rPh sb="3" eb="4">
      <t>ガク</t>
    </rPh>
    <phoneticPr fontId="6"/>
  </si>
  <si>
    <t>機械装置類(千円)</t>
    <rPh sb="0" eb="2">
      <t>キカイ</t>
    </rPh>
    <rPh sb="2" eb="4">
      <t>ソウチ</t>
    </rPh>
    <rPh sb="4" eb="5">
      <t>ルイ</t>
    </rPh>
    <rPh sb="6" eb="8">
      <t>センエン</t>
    </rPh>
    <phoneticPr fontId="5"/>
  </si>
  <si>
    <t>運搬具類(千円)</t>
    <rPh sb="0" eb="2">
      <t>ウンパン</t>
    </rPh>
    <rPh sb="2" eb="3">
      <t>グ</t>
    </rPh>
    <rPh sb="3" eb="4">
      <t>ルイ</t>
    </rPh>
    <phoneticPr fontId="5"/>
  </si>
  <si>
    <t>工具その他(千円)</t>
    <rPh sb="0" eb="2">
      <t>コウグ</t>
    </rPh>
    <rPh sb="4" eb="5">
      <t>タ</t>
    </rPh>
    <phoneticPr fontId="5"/>
  </si>
  <si>
    <t>合計(千円)</t>
    <rPh sb="0" eb="2">
      <t>ゴウケイ</t>
    </rPh>
    <phoneticPr fontId="5"/>
  </si>
  <si>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</si>
  <si>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</si>
  <si>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</si>
  <si>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</si>
  <si>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</si>
  <si>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背景色が水色、またはピンク色の項目を入力してください。ピンク色は必須項目です。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</si>
  <si>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</si>
  <si>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</si>
  <si>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</si>
  <si>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</si>
  <si>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</si>
  <si>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</si>
  <si>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</si>
  <si>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</si>
  <si>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</si>
  <si>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</si>
  <si>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</si>
  <si>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</si>
  <si>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</si>
  <si>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</si>
  <si>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</si>
  <si>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</si>
  <si>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</si>
  <si>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</si>
  <si>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</si>
  <si>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</si>
  <si>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</si>
  <si>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</si>
  <si>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</si>
  <si>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</si>
  <si>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</si>
  <si>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</si>
  <si>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</si>
  <si>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</si>
  <si>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</si>
  <si>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</si>
  <si>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</si>
  <si>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衣服・その他繊維製品類</t>
  </si>
  <si>
    <t>ゴム・皮革・プラスチック製品類</t>
  </si>
  <si>
    <t>窯業・土石製品類</t>
  </si>
  <si>
    <t>非鉄金属・金属製品類</t>
  </si>
  <si>
    <t>フォーム印刷</t>
  </si>
  <si>
    <t>その他印刷類</t>
  </si>
  <si>
    <t>図書類</t>
  </si>
  <si>
    <t>電子出版物類</t>
  </si>
  <si>
    <t>紙・紙加工品類</t>
  </si>
  <si>
    <t>車両類</t>
  </si>
  <si>
    <t>その他輸送・搬送機械器具類</t>
  </si>
  <si>
    <t>船舶類</t>
  </si>
  <si>
    <t>燃料類</t>
  </si>
  <si>
    <t>家具・什器類</t>
  </si>
  <si>
    <t>一般・産業用機器類</t>
  </si>
  <si>
    <t>電気・通信用機器類</t>
  </si>
  <si>
    <t>電子計算機類</t>
  </si>
  <si>
    <t>精密機器類</t>
  </si>
  <si>
    <t>医療用機器類</t>
  </si>
  <si>
    <t>事務用機器類</t>
  </si>
  <si>
    <t>その他機器類</t>
  </si>
  <si>
    <t>医薬品・医療用品類</t>
  </si>
  <si>
    <t>事務用品類</t>
  </si>
  <si>
    <t>土木・建設・建築材料</t>
  </si>
  <si>
    <t>警察用装備品類</t>
  </si>
  <si>
    <t>その他</t>
  </si>
  <si>
    <t>物品の買受け</t>
    <phoneticPr fontId="5"/>
  </si>
  <si>
    <t>立木竹</t>
  </si>
  <si>
    <t>希望</t>
    <rPh sb="0" eb="2">
      <t>キボウ</t>
    </rPh>
    <phoneticPr fontId="5"/>
  </si>
  <si>
    <t>物品の販売</t>
    <phoneticPr fontId="5"/>
  </si>
  <si>
    <t>物品の製造</t>
    <phoneticPr fontId="5"/>
  </si>
  <si>
    <t>営業品目</t>
    <phoneticPr fontId="5"/>
  </si>
  <si>
    <t>役務の提供等</t>
    <phoneticPr fontId="5"/>
  </si>
  <si>
    <t>広告・宣伝</t>
  </si>
  <si>
    <t>写真・製図</t>
  </si>
  <si>
    <t>調査・研究</t>
  </si>
  <si>
    <t>情報処理</t>
  </si>
  <si>
    <t>翻訳・通訳・速記</t>
  </si>
  <si>
    <t>ソフトウェア開発</t>
  </si>
  <si>
    <t>会場等の借り上げ</t>
  </si>
  <si>
    <t>賃貸借</t>
  </si>
  <si>
    <t>建物管理等各種保守管理</t>
  </si>
  <si>
    <t>運送</t>
  </si>
  <si>
    <t>車両整備</t>
  </si>
  <si>
    <t>船舶整備</t>
  </si>
  <si>
    <t>電子出版</t>
  </si>
  <si>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</si>
  <si>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</si>
  <si>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</si>
  <si>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</si>
  <si>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</si>
  <si>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</si>
  <si>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</si>
  <si>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</si>
  <si>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</si>
  <si>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</si>
  <si>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</si>
  <si>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</si>
  <si>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</si>
  <si>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</si>
  <si>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</si>
  <si>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</si>
  <si>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</si>
  <si>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</si>
  <si>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</si>
  <si>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</si>
  <si>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</si>
  <si>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</si>
  <si>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</si>
  <si>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</si>
  <si>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</si>
  <si>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</si>
  <si>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</si>
  <si>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</si>
  <si>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</si>
  <si>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</si>
  <si>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</si>
  <si>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</si>
  <si>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</si>
  <si>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</si>
  <si>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</si>
  <si>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</si>
  <si>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</si>
  <si>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</si>
  <si>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</si>
  <si>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</si>
  <si>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</si>
  <si>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</si>
  <si>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</si>
  <si>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</si>
  <si>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</si>
  <si>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</si>
  <si>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</si>
  <si>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</si>
  <si>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</si>
  <si>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</si>
  <si>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</si>
  <si>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</si>
  <si>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</si>
  <si>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</si>
  <si>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</si>
  <si>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前２ヶ年間の平均実績高(千円)</t>
    <rPh sb="0" eb="1">
      <t>ゼン</t>
    </rPh>
    <rPh sb="3" eb="4">
      <t>ネン</t>
    </rPh>
    <rPh sb="4" eb="5">
      <t>カン</t>
    </rPh>
    <rPh sb="6" eb="8">
      <t>ヘイキン</t>
    </rPh>
    <rPh sb="8" eb="10">
      <t>ジッセキ</t>
    </rPh>
    <rPh sb="10" eb="11">
      <t>タカ</t>
    </rPh>
    <rPh sb="12" eb="14">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</si>
  <si>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</si>
  <si>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</si>
  <si>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資格・許認可</t>
    <phoneticPr fontId="5"/>
  </si>
  <si>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</si>
  <si>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</si>
  <si>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</si>
  <si>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例)2022/4/1、R4/4/1</t>
    <phoneticPr fontId="5"/>
  </si>
  <si>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</si>
  <si>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</si>
  <si>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</si>
  <si>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 xml:space="preserve">例)株式会社鈴木組　中国営業所
正式名称で入力してください。支店・営業所名は、１文字空けて入力してください。
</t>
    <rPh sb="10" eb="12">
      <t>チュウゴク</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</si>
  <si>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規格</t>
    <phoneticPr fontId="5"/>
  </si>
  <si>
    <t>取得の有無</t>
    <rPh sb="0" eb="2">
      <t>シュトク</t>
    </rPh>
    <rPh sb="3" eb="5">
      <t>ウム</t>
    </rPh>
    <phoneticPr fontId="6"/>
  </si>
  <si>
    <t>インターネット環境整備に関するアンケート</t>
    <phoneticPr fontId="5"/>
  </si>
  <si>
    <t>アンケート内容</t>
    <rPh sb="5" eb="7">
      <t>ナイヨウ</t>
    </rPh>
    <phoneticPr fontId="5"/>
  </si>
  <si>
    <t>回答</t>
    <rPh sb="0" eb="2">
      <t>カイトウ</t>
    </rPh>
    <phoneticPr fontId="5"/>
  </si>
  <si>
    <t>ＩＳＯ認証取得の有無</t>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</si>
  <si>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5"/>
  </si>
  <si>
    <t>取得の有無をリストから選択してください。</t>
    <phoneticPr fontId="5"/>
  </si>
  <si>
    <t>9000シリーズ</t>
    <phoneticPr fontId="5"/>
  </si>
  <si>
    <t>14000シリーズ</t>
    <phoneticPr fontId="5"/>
  </si>
  <si>
    <t>例)2022/4/1</t>
    <phoneticPr fontId="5"/>
  </si>
  <si>
    <t>33_矢掛町</t>
  </si>
  <si>
    <t>入札参加を希望する場合、希望欄にリストから「○」を選択してください。複数選択可。
※その他○○を希望する場合は、「具体的な内容」欄に業務内容を具体的に入力してください｡</t>
    <rPh sb="12" eb="14">
      <t>キボウ</t>
    </rPh>
    <rPh sb="14" eb="15">
      <t>ラン</t>
    </rPh>
    <rPh sb="25" eb="27">
      <t>センタク</t>
    </rPh>
    <rPh sb="34" eb="38">
      <t>フクスウセンタク</t>
    </rPh>
    <rPh sb="38" eb="39">
      <t>カ</t>
    </rPh>
    <rPh sb="57" eb="60">
      <t>グタイテキ</t>
    </rPh>
    <rPh sb="61" eb="63">
      <t>ナイヨウ</t>
    </rPh>
    <rPh sb="66" eb="70">
      <t>ギョウムナイヨウ</t>
    </rPh>
    <rPh sb="75" eb="77">
      <t>ニュウリョク</t>
    </rPh>
    <phoneticPr fontId="6"/>
  </si>
  <si>
    <t>希望する資格の種類等</t>
    <rPh sb="0" eb="2">
      <t>キボウ</t>
    </rPh>
    <rPh sb="4" eb="6">
      <t>シカク</t>
    </rPh>
    <rPh sb="7" eb="9">
      <t>シュルイ</t>
    </rPh>
    <rPh sb="9" eb="10">
      <t>トウ</t>
    </rPh>
    <phoneticPr fontId="6"/>
  </si>
  <si>
    <t>矢掛町 一般競争（指名競争）参加資格審査申請書【物品及び役務の提供等】</t>
    <rPh sb="0" eb="3">
      <t>ヤカゲチョウ</t>
    </rPh>
    <rPh sb="4" eb="6">
      <t>イッパン</t>
    </rPh>
    <rPh sb="6" eb="8">
      <t>キョウソウ</t>
    </rPh>
    <rPh sb="9" eb="11">
      <t>シメイ</t>
    </rPh>
    <rPh sb="11" eb="13">
      <t>キョウソウ</t>
    </rPh>
    <rPh sb="24" eb="26">
      <t>ブッピン</t>
    </rPh>
    <rPh sb="26" eb="27">
      <t>オヨ</t>
    </rPh>
    <rPh sb="28" eb="30">
      <t>エキム</t>
    </rPh>
    <rPh sb="31" eb="33">
      <t>テイキョウ</t>
    </rPh>
    <rPh sb="33" eb="34">
      <t>トウ</t>
    </rPh>
    <phoneticPr fontId="5"/>
  </si>
  <si>
    <t>令和5・6年度において、矢掛町で行われる物品及び役務の提供等に係る入札に参加する資格の審査を申請します。</t>
    <rPh sb="20" eb="22">
      <t>ブッピン</t>
    </rPh>
    <rPh sb="22" eb="23">
      <t>オヨ</t>
    </rPh>
    <rPh sb="24" eb="26">
      <t>エキム</t>
    </rPh>
    <rPh sb="27" eb="29">
      <t>テイキョウ</t>
    </rPh>
    <rPh sb="29" eb="30">
      <t>トウ</t>
    </rPh>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</si>
  <si>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</si>
  <si>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</si>
  <si>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</si>
  <si>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貴社(契約締結先)において、官公庁と電子契約で契約を締結したことがありますか。</t>
    <rPh sb="23" eb="25">
      <t>ケイヤク</t>
    </rPh>
    <phoneticPr fontId="5"/>
  </si>
  <si>
    <t>貴社(契約締結先)において、官公庁と電子契約で契約を締結すると支障がありますか。</t>
    <phoneticPr fontId="5"/>
  </si>
  <si>
    <t>主たる事業の種類</t>
    <rPh sb="0" eb="1">
      <t>シュ</t>
    </rPh>
    <rPh sb="3" eb="5">
      <t>ジギョウ</t>
    </rPh>
    <rPh sb="6" eb="8">
      <t>シュルイ</t>
    </rPh>
    <phoneticPr fontId="6"/>
  </si>
  <si>
    <t>@を含む半角文字で入力してください。</t>
    <phoneticPr fontId="5"/>
  </si>
  <si>
    <t>本社（店）と異なる場合のみ、@を含む半角文字で入力してください。</t>
  </si>
  <si>
    <t xml:space="preserve">例)カブシキガイシャスズキグミ　チュウゴクエイギョウショ
正式名称を全角カタカナで入力してください。支店・営業所名は、１文字空けて入力してください。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</si>
</sst>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
    <numFmt numFmtId="185" formatCode="0000000"/>
  </numFmts>
  <fonts count="24">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11"/>
      <color rgb="FFFF0000"/>
      <name val="ＭＳ Ｐゴシック"/>
      <family val="2"/>
      <charset val="128"/>
      <scheme val="minor"/>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5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thin">
        <color indexed="64"/>
      </left>
      <right style="hair">
        <color auto="1"/>
      </right>
      <top style="hair">
        <color auto="1"/>
      </top>
      <bottom style="hair">
        <color auto="1"/>
      </bottom>
      <diagonal/>
    </border>
    <border>
      <left/>
      <right style="hair">
        <color auto="1"/>
      </right>
      <top/>
      <bottom style="hair">
        <color auto="1"/>
      </bottom>
      <diagonal/>
    </border>
    <border>
      <left/>
      <right style="hair">
        <color auto="1"/>
      </right>
      <top style="thin">
        <color indexed="64"/>
      </top>
      <bottom style="hair">
        <color auto="1"/>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indexed="64"/>
      </left>
      <right style="hair">
        <color indexed="64"/>
      </right>
      <top style="hair">
        <color indexed="64"/>
      </top>
      <bottom style="thin">
        <color indexed="64"/>
      </bottom>
      <diagonal/>
    </border>
    <border>
      <left style="hair">
        <color indexed="64"/>
      </left>
      <right/>
      <top style="thin">
        <color auto="1"/>
      </top>
      <bottom/>
      <diagonal/>
    </border>
    <border>
      <left style="hair">
        <color indexed="64"/>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style="thin">
        <color auto="1"/>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435">
    <xf numFmtId="0" fontId="0" fillId="0" borderId="0" xfId="0">
      <alignment vertical="center"/>
    </xf>
    <xf numFmtId="0" fontId="4" fillId="0" borderId="0" xfId="1" applyFont="1" applyFill="1" applyProtection="1">
      <alignment vertical="center"/>
    </xf>
    <xf numFmtId="0" fontId="4" fillId="0" borderId="0" xfId="6" applyFont="1" applyFill="1" applyProtection="1">
      <alignment vertical="center"/>
    </xf>
    <xf numFmtId="0" fontId="8" fillId="0" borderId="0" xfId="2" applyNumberFormat="1" applyFont="1" applyFill="1" applyProtection="1">
      <alignment vertical="center"/>
    </xf>
    <xf numFmtId="0" fontId="4" fillId="0" borderId="13" xfId="2" applyFont="1" applyFill="1" applyBorder="1" applyProtection="1">
      <alignment vertical="center"/>
    </xf>
    <xf numFmtId="0" fontId="4" fillId="0" borderId="0" xfId="2" applyFont="1" applyFill="1" applyProtection="1">
      <alignment vertical="center"/>
    </xf>
    <xf numFmtId="179" fontId="4" fillId="0" borderId="0" xfId="1" applyNumberFormat="1" applyFont="1" applyFill="1" applyAlignment="1" applyProtection="1">
      <alignment vertical="top"/>
    </xf>
    <xf numFmtId="0" fontId="12" fillId="0" borderId="0" xfId="2" applyFont="1" applyFill="1" applyProtection="1">
      <alignment vertical="center"/>
    </xf>
    <xf numFmtId="178" fontId="4" fillId="0" borderId="0" xfId="1" applyNumberFormat="1" applyFont="1" applyFill="1" applyBorder="1" applyAlignment="1" applyProtection="1">
      <alignment vertical="center"/>
    </xf>
    <xf numFmtId="49" fontId="4" fillId="0" borderId="0" xfId="2" applyNumberFormat="1" applyFont="1" applyFill="1" applyProtection="1">
      <alignment vertical="center"/>
    </xf>
    <xf numFmtId="183" fontId="4" fillId="0" borderId="0" xfId="6" applyNumberFormat="1" applyFont="1" applyFill="1" applyProtection="1">
      <alignment vertical="center"/>
    </xf>
    <xf numFmtId="183" fontId="4" fillId="0" borderId="0" xfId="1" applyNumberFormat="1" applyFont="1" applyFill="1" applyProtection="1">
      <alignment vertical="center"/>
    </xf>
    <xf numFmtId="183" fontId="4" fillId="0" borderId="0" xfId="2" applyNumberFormat="1" applyFont="1" applyFill="1" applyProtection="1">
      <alignment vertical="center"/>
    </xf>
    <xf numFmtId="178" fontId="4" fillId="0" borderId="0" xfId="1" applyNumberFormat="1" applyFont="1" applyFill="1" applyBorder="1" applyAlignment="1" applyProtection="1">
      <alignment horizontal="right" vertical="center"/>
    </xf>
    <xf numFmtId="0" fontId="14" fillId="0" borderId="19" xfId="0" applyFont="1" applyFill="1" applyBorder="1" applyProtection="1">
      <alignment vertical="center"/>
    </xf>
    <xf numFmtId="0" fontId="4" fillId="0" borderId="16" xfId="0" applyFont="1" applyFill="1" applyBorder="1" applyProtection="1">
      <alignment vertical="center"/>
    </xf>
    <xf numFmtId="0" fontId="4" fillId="0" borderId="18" xfId="0" applyFont="1" applyFill="1" applyBorder="1" applyProtection="1">
      <alignment vertical="center"/>
    </xf>
    <xf numFmtId="180" fontId="4" fillId="0" borderId="0" xfId="0" applyNumberFormat="1" applyFont="1" applyFill="1" applyBorder="1" applyProtection="1">
      <alignment vertical="center"/>
    </xf>
    <xf numFmtId="0" fontId="4" fillId="0" borderId="0" xfId="0" applyNumberFormat="1" applyFont="1" applyFill="1" applyBorder="1" applyProtection="1">
      <alignment vertical="center"/>
    </xf>
    <xf numFmtId="0" fontId="4" fillId="0" borderId="21" xfId="0" applyFont="1" applyFill="1" applyBorder="1" applyProtection="1">
      <alignment vertical="center"/>
    </xf>
    <xf numFmtId="180" fontId="4" fillId="0" borderId="19" xfId="0" applyNumberFormat="1" applyFont="1" applyFill="1" applyBorder="1" applyProtection="1">
      <alignment vertical="center"/>
    </xf>
    <xf numFmtId="0" fontId="4" fillId="0" borderId="19" xfId="0" applyFont="1" applyFill="1" applyBorder="1" applyProtection="1">
      <alignment vertical="center"/>
    </xf>
    <xf numFmtId="0" fontId="13" fillId="0" borderId="0" xfId="0" applyFont="1" applyFill="1" applyBorder="1" applyAlignment="1" applyProtection="1">
      <alignment vertical="top"/>
    </xf>
    <xf numFmtId="49" fontId="4" fillId="0" borderId="16" xfId="0" applyNumberFormat="1" applyFont="1" applyFill="1" applyBorder="1" applyProtection="1">
      <alignment vertical="center"/>
    </xf>
    <xf numFmtId="49" fontId="4" fillId="0" borderId="0" xfId="0" applyNumberFormat="1" applyFont="1" applyFill="1" applyBorder="1" applyProtection="1">
      <alignment vertical="center"/>
    </xf>
    <xf numFmtId="0" fontId="14" fillId="0" borderId="0" xfId="0" applyNumberFormat="1" applyFont="1" applyFill="1" applyBorder="1" applyProtection="1">
      <alignment vertical="center"/>
    </xf>
    <xf numFmtId="178" fontId="15" fillId="0" borderId="0" xfId="0" applyNumberFormat="1" applyFont="1" applyFill="1" applyBorder="1" applyAlignment="1" applyProtection="1">
      <alignment vertical="top"/>
    </xf>
    <xf numFmtId="0" fontId="4" fillId="0" borderId="21" xfId="2" applyFont="1" applyFill="1" applyBorder="1" applyProtection="1">
      <alignment vertical="center"/>
    </xf>
    <xf numFmtId="0" fontId="15" fillId="0" borderId="0" xfId="2" applyFont="1" applyFill="1" applyBorder="1" applyAlignment="1" applyProtection="1">
      <alignment vertical="center"/>
    </xf>
    <xf numFmtId="0" fontId="14" fillId="0" borderId="0" xfId="0" applyFont="1" applyFill="1" applyBorder="1" applyProtection="1">
      <alignment vertical="center"/>
    </xf>
    <xf numFmtId="0" fontId="4" fillId="0" borderId="0" xfId="2" applyNumberFormat="1" applyFont="1" applyFill="1" applyProtection="1">
      <alignment vertical="center"/>
    </xf>
    <xf numFmtId="0" fontId="4" fillId="0" borderId="0" xfId="2" applyFont="1" applyFill="1" applyBorder="1" applyProtection="1">
      <alignment vertical="center"/>
    </xf>
    <xf numFmtId="0" fontId="15" fillId="0" borderId="0" xfId="2" applyNumberFormat="1" applyFont="1" applyFill="1" applyBorder="1" applyAlignment="1" applyProtection="1">
      <alignment vertical="center"/>
    </xf>
    <xf numFmtId="0" fontId="4" fillId="0" borderId="0" xfId="2" applyNumberFormat="1" applyFont="1" applyFill="1" applyBorder="1" applyAlignment="1" applyProtection="1">
      <alignment vertical="center"/>
    </xf>
    <xf numFmtId="0" fontId="4" fillId="0" borderId="0" xfId="2" applyFont="1" applyFill="1" applyBorder="1" applyAlignment="1" applyProtection="1">
      <alignment vertical="center"/>
    </xf>
    <xf numFmtId="179" fontId="7" fillId="0" borderId="0" xfId="1" applyNumberFormat="1" applyFont="1" applyFill="1" applyAlignment="1" applyProtection="1">
      <alignment vertical="top"/>
    </xf>
    <xf numFmtId="0" fontId="15" fillId="0" borderId="0" xfId="0" applyFont="1" applyFill="1" applyBorder="1" applyAlignment="1" applyProtection="1">
      <alignment vertical="top"/>
    </xf>
    <xf numFmtId="0" fontId="4" fillId="0" borderId="0" xfId="0" applyFont="1" applyFill="1" applyBorder="1" applyProtection="1">
      <alignment vertical="center"/>
    </xf>
    <xf numFmtId="0" fontId="0" fillId="0" borderId="0" xfId="0" applyBorder="1">
      <alignment vertical="center"/>
    </xf>
    <xf numFmtId="178" fontId="4" fillId="0" borderId="21" xfId="1" applyNumberFormat="1" applyFont="1" applyFill="1" applyBorder="1" applyAlignment="1" applyProtection="1">
      <alignment horizontal="right" vertical="center"/>
    </xf>
    <xf numFmtId="0" fontId="15" fillId="0" borderId="0" xfId="2" applyNumberFormat="1" applyFont="1" applyFill="1" applyBorder="1" applyAlignment="1" applyProtection="1">
      <alignment vertical="top"/>
    </xf>
    <xf numFmtId="0" fontId="4" fillId="0" borderId="42" xfId="2" applyFont="1" applyFill="1" applyBorder="1" applyProtection="1">
      <alignment vertical="center"/>
    </xf>
    <xf numFmtId="0" fontId="4" fillId="0" borderId="41" xfId="2" applyFont="1" applyFill="1" applyBorder="1" applyProtection="1">
      <alignment vertical="center"/>
    </xf>
    <xf numFmtId="0" fontId="4" fillId="0" borderId="21" xfId="1" applyFont="1" applyFill="1" applyBorder="1" applyProtection="1">
      <alignment vertical="center"/>
    </xf>
    <xf numFmtId="0" fontId="4" fillId="0" borderId="19" xfId="2" applyFont="1" applyFill="1" applyBorder="1" applyProtection="1">
      <alignment vertical="center"/>
    </xf>
    <xf numFmtId="0" fontId="4" fillId="0" borderId="14" xfId="2" applyFont="1" applyFill="1" applyBorder="1" applyProtection="1">
      <alignment vertical="center"/>
    </xf>
    <xf numFmtId="178" fontId="4" fillId="0" borderId="11" xfId="1" applyNumberFormat="1" applyFont="1" applyFill="1" applyBorder="1" applyAlignment="1" applyProtection="1">
      <alignment vertical="center"/>
    </xf>
    <xf numFmtId="178" fontId="4" fillId="0" borderId="23" xfId="1" applyNumberFormat="1" applyFont="1" applyFill="1" applyBorder="1" applyAlignment="1" applyProtection="1">
      <alignment vertical="center"/>
    </xf>
    <xf numFmtId="0" fontId="4" fillId="0" borderId="16" xfId="2" applyFont="1" applyFill="1" applyBorder="1" applyProtection="1">
      <alignment vertical="center"/>
    </xf>
    <xf numFmtId="178" fontId="4" fillId="0" borderId="13" xfId="1" applyNumberFormat="1" applyFont="1" applyFill="1" applyBorder="1" applyAlignment="1" applyProtection="1">
      <alignment vertical="center"/>
    </xf>
    <xf numFmtId="178" fontId="4" fillId="0" borderId="4" xfId="1" applyNumberFormat="1" applyFont="1" applyFill="1" applyBorder="1" applyAlignment="1" applyProtection="1">
      <alignment vertical="center"/>
    </xf>
    <xf numFmtId="178" fontId="4" fillId="0" borderId="37" xfId="1" applyNumberFormat="1" applyFont="1" applyFill="1" applyBorder="1" applyAlignment="1" applyProtection="1">
      <alignment vertical="center"/>
    </xf>
    <xf numFmtId="14" fontId="4" fillId="0" borderId="0" xfId="1" applyNumberFormat="1" applyFont="1" applyFill="1" applyBorder="1" applyAlignment="1" applyProtection="1">
      <alignment vertical="center"/>
    </xf>
    <xf numFmtId="178" fontId="4" fillId="0" borderId="18" xfId="1" applyNumberFormat="1" applyFont="1" applyFill="1" applyBorder="1" applyAlignment="1" applyProtection="1">
      <alignment vertical="center"/>
    </xf>
    <xf numFmtId="0" fontId="4" fillId="0" borderId="13" xfId="0" applyFont="1" applyFill="1" applyBorder="1" applyProtection="1">
      <alignment vertical="center"/>
    </xf>
    <xf numFmtId="14" fontId="4" fillId="2" borderId="53" xfId="0" applyNumberFormat="1" applyFont="1" applyFill="1" applyBorder="1" applyAlignment="1" applyProtection="1">
      <alignment horizontal="left" vertical="center"/>
      <protection locked="0"/>
    </xf>
    <xf numFmtId="0" fontId="4" fillId="0" borderId="0" xfId="1" applyFont="1" applyAlignment="1" applyProtection="1">
      <alignment vertical="center"/>
    </xf>
    <xf numFmtId="0" fontId="4" fillId="0" borderId="0" xfId="1" applyFont="1" applyBorder="1" applyAlignment="1" applyProtection="1">
      <alignment vertical="center"/>
    </xf>
    <xf numFmtId="0" fontId="16" fillId="0" borderId="15" xfId="2" applyFont="1" applyFill="1" applyBorder="1" applyAlignment="1" applyProtection="1">
      <alignment vertical="center"/>
    </xf>
    <xf numFmtId="0" fontId="16" fillId="0" borderId="16" xfId="2" applyFont="1" applyFill="1" applyBorder="1" applyAlignment="1" applyProtection="1">
      <alignment vertical="center"/>
    </xf>
    <xf numFmtId="0" fontId="16" fillId="0" borderId="18" xfId="2" applyFont="1" applyFill="1" applyBorder="1" applyAlignment="1" applyProtection="1">
      <alignment vertical="center"/>
    </xf>
    <xf numFmtId="0" fontId="4" fillId="0" borderId="0" xfId="2" applyFont="1" applyAlignment="1" applyProtection="1">
      <alignment vertical="center"/>
    </xf>
    <xf numFmtId="0" fontId="4" fillId="0" borderId="0" xfId="1" applyFont="1" applyProtection="1">
      <alignment vertical="center"/>
    </xf>
    <xf numFmtId="49" fontId="4" fillId="0" borderId="0" xfId="1" applyNumberFormat="1" applyFont="1" applyBorder="1" applyProtection="1">
      <alignment vertical="center"/>
    </xf>
    <xf numFmtId="0" fontId="16" fillId="0" borderId="19" xfId="2" applyFont="1" applyFill="1" applyBorder="1" applyProtection="1">
      <alignment vertical="center"/>
    </xf>
    <xf numFmtId="0" fontId="16" fillId="0" borderId="0" xfId="2" applyFont="1" applyFill="1" applyBorder="1" applyProtection="1">
      <alignment vertical="center"/>
    </xf>
    <xf numFmtId="0" fontId="16" fillId="0" borderId="21" xfId="2" applyFont="1" applyFill="1" applyBorder="1" applyProtection="1">
      <alignment vertical="center"/>
    </xf>
    <xf numFmtId="0" fontId="4" fillId="0" borderId="0" xfId="2" applyFont="1" applyProtection="1">
      <alignment vertical="center"/>
    </xf>
    <xf numFmtId="0" fontId="4" fillId="0" borderId="0" xfId="1" applyFont="1" applyBorder="1" applyProtection="1">
      <alignment vertical="center"/>
    </xf>
    <xf numFmtId="0" fontId="16" fillId="0" borderId="17" xfId="2" applyFont="1" applyFill="1" applyBorder="1" applyAlignment="1" applyProtection="1">
      <alignment vertical="center"/>
    </xf>
    <xf numFmtId="0" fontId="16" fillId="0" borderId="13" xfId="2" applyFont="1" applyFill="1" applyBorder="1" applyAlignment="1" applyProtection="1">
      <alignment vertical="center"/>
    </xf>
    <xf numFmtId="0" fontId="16" fillId="0" borderId="14" xfId="2" applyFont="1" applyFill="1" applyBorder="1" applyAlignment="1" applyProtection="1">
      <alignment vertical="center"/>
    </xf>
    <xf numFmtId="0" fontId="14" fillId="0" borderId="19" xfId="0" applyFont="1" applyBorder="1" applyProtection="1">
      <alignment vertical="center"/>
    </xf>
    <xf numFmtId="0" fontId="14" fillId="0" borderId="0" xfId="0" applyFont="1" applyProtection="1">
      <alignment vertical="center"/>
    </xf>
    <xf numFmtId="0" fontId="4" fillId="0" borderId="16" xfId="0" applyFont="1" applyBorder="1" applyProtection="1">
      <alignment vertical="center"/>
    </xf>
    <xf numFmtId="0" fontId="4" fillId="0" borderId="18" xfId="0" applyFont="1" applyBorder="1" applyProtection="1">
      <alignment vertical="center"/>
    </xf>
    <xf numFmtId="180" fontId="4" fillId="0" borderId="19" xfId="0" applyNumberFormat="1" applyFont="1" applyBorder="1" applyProtection="1">
      <alignment vertical="center"/>
    </xf>
    <xf numFmtId="180" fontId="4" fillId="0" borderId="0" xfId="0" applyNumberFormat="1" applyFont="1" applyProtection="1">
      <alignment vertical="center"/>
    </xf>
    <xf numFmtId="0" fontId="15" fillId="0" borderId="0" xfId="0" applyFont="1" applyAlignment="1" applyProtection="1">
      <alignment horizontal="right" vertical="top"/>
    </xf>
    <xf numFmtId="0" fontId="4" fillId="0" borderId="21" xfId="0" applyFont="1" applyBorder="1" applyProtection="1">
      <alignment vertical="center"/>
    </xf>
    <xf numFmtId="0" fontId="4" fillId="0" borderId="19" xfId="0" applyFont="1" applyBorder="1" applyProtection="1">
      <alignment vertical="center"/>
    </xf>
    <xf numFmtId="177" fontId="15" fillId="0" borderId="0" xfId="0" applyNumberFormat="1" applyFont="1" applyAlignment="1" applyProtection="1">
      <alignment vertical="top"/>
    </xf>
    <xf numFmtId="0" fontId="13" fillId="0" borderId="21"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9" xfId="2" applyFont="1" applyBorder="1" applyProtection="1">
      <alignment vertical="center"/>
    </xf>
    <xf numFmtId="0" fontId="21" fillId="0" borderId="0" xfId="0" applyFont="1" applyAlignment="1" applyProtection="1">
      <alignment vertical="top"/>
    </xf>
    <xf numFmtId="0" fontId="17" fillId="0" borderId="21" xfId="0" applyFont="1" applyBorder="1" applyAlignment="1" applyProtection="1">
      <alignment vertical="top"/>
    </xf>
    <xf numFmtId="0" fontId="4" fillId="0" borderId="17" xfId="0" applyFont="1" applyBorder="1" applyProtection="1">
      <alignment vertical="center"/>
    </xf>
    <xf numFmtId="0" fontId="4" fillId="0" borderId="13" xfId="0" applyFont="1" applyBorder="1" applyProtection="1">
      <alignment vertical="center"/>
    </xf>
    <xf numFmtId="0" fontId="13" fillId="0" borderId="13" xfId="0" applyFont="1" applyBorder="1" applyAlignment="1" applyProtection="1">
      <alignment vertical="top"/>
    </xf>
    <xf numFmtId="49" fontId="13" fillId="0" borderId="13" xfId="0" applyNumberFormat="1" applyFont="1" applyBorder="1" applyAlignment="1" applyProtection="1">
      <alignment vertical="top"/>
    </xf>
    <xf numFmtId="0" fontId="4" fillId="0" borderId="14"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3" xfId="0" applyFont="1" applyBorder="1" applyAlignment="1" applyProtection="1">
      <alignment horizontal="right" vertical="top"/>
    </xf>
    <xf numFmtId="0" fontId="15" fillId="0" borderId="13" xfId="0" applyFont="1" applyBorder="1" applyAlignment="1" applyProtection="1">
      <alignment vertical="top"/>
    </xf>
    <xf numFmtId="49" fontId="15" fillId="0" borderId="13" xfId="0" applyNumberFormat="1" applyFont="1" applyBorder="1" applyAlignment="1" applyProtection="1">
      <alignment vertical="top"/>
    </xf>
    <xf numFmtId="182" fontId="15" fillId="0" borderId="13"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9" xfId="0" applyFont="1" applyBorder="1" applyProtection="1">
      <alignment vertical="center"/>
    </xf>
    <xf numFmtId="0" fontId="22" fillId="0" borderId="0" xfId="0" applyFont="1" applyProtection="1">
      <alignment vertical="center"/>
    </xf>
    <xf numFmtId="49" fontId="4" fillId="0" borderId="16" xfId="0" applyNumberFormat="1" applyFont="1" applyBorder="1" applyProtection="1">
      <alignment vertical="center"/>
    </xf>
    <xf numFmtId="178" fontId="4" fillId="0" borderId="16" xfId="0" applyNumberFormat="1" applyFont="1" applyBorder="1" applyProtection="1">
      <alignment vertical="center"/>
    </xf>
    <xf numFmtId="178" fontId="15" fillId="0" borderId="0" xfId="0" applyNumberFormat="1" applyFont="1" applyAlignment="1" applyProtection="1">
      <alignment vertical="top"/>
    </xf>
    <xf numFmtId="182" fontId="13" fillId="0" borderId="13"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1" xfId="2" applyFont="1" applyBorder="1" applyProtection="1">
      <alignment vertical="center"/>
    </xf>
    <xf numFmtId="49" fontId="17" fillId="0" borderId="0" xfId="0" applyNumberFormat="1" applyFont="1" applyAlignment="1" applyProtection="1">
      <alignment horizontal="right" vertical="top"/>
    </xf>
    <xf numFmtId="178" fontId="13" fillId="0" borderId="13"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7" xfId="2" applyFont="1" applyBorder="1" applyProtection="1">
      <alignment vertical="center"/>
    </xf>
    <xf numFmtId="0" fontId="4" fillId="0" borderId="13" xfId="2" applyFont="1" applyBorder="1" applyProtection="1">
      <alignment vertical="center"/>
    </xf>
    <xf numFmtId="0" fontId="14" fillId="0" borderId="19" xfId="0" applyFont="1" applyBorder="1" applyAlignment="1" applyProtection="1">
      <alignment horizontal="left" vertical="center" indent="1"/>
    </xf>
    <xf numFmtId="0" fontId="14" fillId="0" borderId="0" xfId="0" applyFont="1" applyAlignment="1" applyProtection="1">
      <alignment horizontal="left" vertical="center" indent="1"/>
    </xf>
    <xf numFmtId="183" fontId="4" fillId="0" borderId="0" xfId="1" applyNumberFormat="1" applyFont="1" applyProtection="1">
      <alignment vertical="center"/>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180" fontId="4" fillId="0" borderId="21" xfId="0" applyNumberFormat="1" applyFont="1" applyBorder="1" applyProtection="1">
      <alignment vertical="center"/>
    </xf>
    <xf numFmtId="0" fontId="18" fillId="0" borderId="21" xfId="0" applyFont="1" applyBorder="1" applyProtection="1">
      <alignment vertical="center"/>
    </xf>
    <xf numFmtId="0" fontId="18" fillId="0" borderId="7" xfId="0" applyFont="1" applyBorder="1" applyProtection="1">
      <alignment vertical="center"/>
    </xf>
    <xf numFmtId="0" fontId="18" fillId="0" borderId="14" xfId="0" applyFont="1" applyBorder="1" applyProtection="1">
      <alignment vertical="center"/>
    </xf>
    <xf numFmtId="0" fontId="4" fillId="0" borderId="0" xfId="0" applyFont="1" applyAlignment="1" applyProtection="1">
      <alignment horizontal="left" vertical="top"/>
    </xf>
    <xf numFmtId="180" fontId="4" fillId="0" borderId="0" xfId="0" applyNumberFormat="1" applyFont="1" applyFill="1" applyProtection="1">
      <alignment vertical="center"/>
    </xf>
    <xf numFmtId="182" fontId="4" fillId="0" borderId="0" xfId="1" applyNumberFormat="1" applyFont="1" applyProtection="1">
      <alignment vertical="center"/>
    </xf>
    <xf numFmtId="178" fontId="4" fillId="0" borderId="21"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5" fillId="0" borderId="16" xfId="0" applyFont="1" applyBorder="1" applyAlignment="1" applyProtection="1">
      <alignment vertical="top"/>
    </xf>
    <xf numFmtId="0" fontId="4" fillId="0" borderId="0" xfId="0" applyFont="1" applyBorder="1" applyProtection="1">
      <alignment vertical="center"/>
    </xf>
    <xf numFmtId="0" fontId="4" fillId="0" borderId="0" xfId="0" applyFont="1" applyBorder="1" applyAlignment="1" applyProtection="1">
      <alignment vertical="top"/>
    </xf>
    <xf numFmtId="180" fontId="4" fillId="0" borderId="16" xfId="0" applyNumberFormat="1" applyFont="1" applyBorder="1" applyProtection="1">
      <alignment vertical="center"/>
    </xf>
    <xf numFmtId="0" fontId="15" fillId="0" borderId="16" xfId="0" applyFont="1" applyBorder="1" applyAlignment="1" applyProtection="1">
      <alignment horizontal="right" vertical="top"/>
    </xf>
    <xf numFmtId="0" fontId="4" fillId="0" borderId="16" xfId="0" applyFont="1" applyBorder="1" applyAlignment="1" applyProtection="1">
      <alignment vertical="top"/>
    </xf>
    <xf numFmtId="0" fontId="13" fillId="0" borderId="16" xfId="0" applyFont="1" applyBorder="1" applyAlignment="1" applyProtection="1">
      <alignment vertical="top"/>
    </xf>
    <xf numFmtId="0" fontId="4" fillId="0" borderId="31" xfId="2" applyFont="1" applyFill="1" applyBorder="1" applyProtection="1">
      <alignment vertical="center"/>
    </xf>
    <xf numFmtId="0" fontId="4" fillId="0" borderId="10" xfId="2" applyFont="1" applyFill="1" applyBorder="1" applyProtection="1">
      <alignment vertical="center"/>
    </xf>
    <xf numFmtId="0" fontId="4" fillId="0" borderId="45" xfId="2" applyFont="1" applyFill="1" applyBorder="1" applyProtection="1">
      <alignment vertical="center"/>
    </xf>
    <xf numFmtId="0" fontId="4" fillId="0" borderId="44" xfId="2" applyFont="1" applyFill="1" applyBorder="1" applyProtection="1">
      <alignment vertical="center"/>
    </xf>
    <xf numFmtId="0" fontId="4" fillId="0" borderId="40" xfId="2" applyFont="1" applyFill="1" applyBorder="1" applyProtection="1">
      <alignment vertical="center"/>
    </xf>
    <xf numFmtId="0" fontId="4" fillId="0" borderId="46" xfId="2" applyFont="1" applyFill="1" applyBorder="1" applyProtection="1">
      <alignment vertical="center"/>
    </xf>
    <xf numFmtId="0" fontId="4" fillId="0" borderId="0" xfId="1" applyNumberFormat="1" applyFont="1" applyAlignment="1" applyProtection="1">
      <alignment horizontal="left" vertical="center"/>
    </xf>
    <xf numFmtId="0" fontId="4" fillId="0" borderId="0" xfId="1" applyNumberFormat="1" applyFont="1" applyFill="1" applyAlignment="1" applyProtection="1">
      <alignment horizontal="left" vertical="center"/>
    </xf>
    <xf numFmtId="0" fontId="9" fillId="0" borderId="0" xfId="10" applyFill="1" applyAlignment="1">
      <alignment vertical="center"/>
    </xf>
    <xf numFmtId="0" fontId="23" fillId="0" borderId="0" xfId="10" applyFont="1" applyFill="1" applyAlignment="1">
      <alignment vertical="center"/>
    </xf>
    <xf numFmtId="14" fontId="4" fillId="0" borderId="0" xfId="0" applyNumberFormat="1" applyFont="1" applyFill="1" applyAlignment="1" applyProtection="1">
      <alignment horizontal="left" vertical="center"/>
    </xf>
    <xf numFmtId="0" fontId="17" fillId="0" borderId="0" xfId="2" applyFont="1" applyProtection="1">
      <alignment vertical="center"/>
    </xf>
    <xf numFmtId="0" fontId="17" fillId="0" borderId="0" xfId="0" quotePrefix="1" applyFont="1" applyAlignment="1" applyProtection="1">
      <alignment vertical="top"/>
    </xf>
    <xf numFmtId="49" fontId="4" fillId="2" borderId="0" xfId="0" applyNumberFormat="1" applyFont="1" applyFill="1" applyAlignment="1" applyProtection="1">
      <alignment horizontal="left" vertical="center"/>
      <protection locked="0"/>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14" fontId="4" fillId="2" borderId="8" xfId="0" applyNumberFormat="1" applyFont="1" applyFill="1" applyBorder="1" applyAlignment="1" applyProtection="1">
      <alignment horizontal="left" vertical="center"/>
      <protection locked="0"/>
    </xf>
    <xf numFmtId="49" fontId="4" fillId="2" borderId="12" xfId="2" applyNumberFormat="1" applyFont="1" applyFill="1" applyBorder="1" applyAlignment="1" applyProtection="1">
      <alignment horizontal="center" vertical="center"/>
      <protection locked="0"/>
    </xf>
    <xf numFmtId="0" fontId="4" fillId="2" borderId="31" xfId="2" applyFont="1" applyFill="1" applyBorder="1" applyAlignment="1" applyProtection="1">
      <alignment horizontal="center" vertical="center"/>
      <protection locked="0"/>
    </xf>
    <xf numFmtId="49" fontId="4" fillId="2" borderId="38" xfId="2" applyNumberFormat="1" applyFont="1" applyFill="1" applyBorder="1" applyAlignment="1" applyProtection="1">
      <alignment horizontal="center" vertical="center"/>
      <protection locked="0"/>
    </xf>
    <xf numFmtId="0" fontId="4" fillId="2" borderId="10" xfId="2" applyFont="1" applyFill="1" applyBorder="1" applyAlignment="1" applyProtection="1">
      <alignment horizontal="center" vertical="center"/>
      <protection locked="0"/>
    </xf>
    <xf numFmtId="0" fontId="4" fillId="0" borderId="34" xfId="2" applyFont="1" applyFill="1" applyBorder="1" applyAlignment="1" applyProtection="1">
      <alignment horizontal="center" vertical="top" textRotation="255"/>
    </xf>
    <xf numFmtId="0" fontId="4" fillId="0" borderId="35" xfId="2" applyFont="1" applyFill="1" applyBorder="1" applyAlignment="1" applyProtection="1">
      <alignment horizontal="center" vertical="top" textRotation="255"/>
    </xf>
    <xf numFmtId="0" fontId="4" fillId="0" borderId="19" xfId="2" applyFont="1" applyFill="1" applyBorder="1" applyAlignment="1" applyProtection="1">
      <alignment horizontal="center" vertical="top" textRotation="255"/>
    </xf>
    <xf numFmtId="0" fontId="4" fillId="0" borderId="33" xfId="2" applyFont="1" applyFill="1" applyBorder="1" applyAlignment="1" applyProtection="1">
      <alignment horizontal="center" vertical="top" textRotation="255"/>
    </xf>
    <xf numFmtId="0" fontId="4" fillId="0" borderId="5" xfId="2" applyFont="1" applyFill="1" applyBorder="1" applyAlignment="1" applyProtection="1">
      <alignment horizontal="left" vertical="center"/>
    </xf>
    <xf numFmtId="0" fontId="4" fillId="0" borderId="6" xfId="2" applyFont="1" applyFill="1" applyBorder="1" applyAlignment="1" applyProtection="1">
      <alignment horizontal="left" vertical="center"/>
    </xf>
    <xf numFmtId="0" fontId="4" fillId="0" borderId="31" xfId="2" applyFont="1" applyFill="1" applyBorder="1" applyAlignment="1" applyProtection="1">
      <alignment horizontal="left" vertical="center"/>
    </xf>
    <xf numFmtId="0" fontId="4" fillId="0" borderId="8" xfId="2" applyFont="1" applyFill="1" applyBorder="1" applyAlignment="1" applyProtection="1">
      <alignment horizontal="left" vertical="center"/>
    </xf>
    <xf numFmtId="0" fontId="4" fillId="0" borderId="9" xfId="2" applyFont="1" applyFill="1" applyBorder="1" applyAlignment="1" applyProtection="1">
      <alignment horizontal="left" vertical="center"/>
    </xf>
    <xf numFmtId="0" fontId="4" fillId="0" borderId="10" xfId="2" applyFont="1" applyFill="1" applyBorder="1" applyAlignment="1" applyProtection="1">
      <alignment horizontal="left" vertical="center"/>
    </xf>
    <xf numFmtId="49" fontId="4" fillId="2" borderId="22" xfId="2" applyNumberFormat="1" applyFont="1" applyFill="1" applyBorder="1" applyAlignment="1" applyProtection="1">
      <alignment horizontal="center" vertical="center"/>
      <protection locked="0"/>
    </xf>
    <xf numFmtId="0" fontId="4" fillId="2" borderId="42" xfId="2" applyFont="1" applyFill="1" applyBorder="1" applyAlignment="1" applyProtection="1">
      <alignment horizontal="center" vertical="center"/>
      <protection locked="0"/>
    </xf>
    <xf numFmtId="49" fontId="19" fillId="2" borderId="5" xfId="0" applyNumberFormat="1" applyFont="1" applyFill="1" applyBorder="1" applyAlignment="1" applyProtection="1">
      <alignment horizontal="left" vertical="center"/>
      <protection locked="0"/>
    </xf>
    <xf numFmtId="0" fontId="19" fillId="2" borderId="6" xfId="0" applyFont="1" applyFill="1" applyBorder="1" applyAlignment="1" applyProtection="1">
      <alignment horizontal="left" vertical="center"/>
      <protection locked="0"/>
    </xf>
    <xf numFmtId="0" fontId="19" fillId="2" borderId="31" xfId="0" applyFont="1" applyFill="1" applyBorder="1" applyAlignment="1" applyProtection="1">
      <alignment horizontal="left" vertical="center"/>
      <protection locked="0"/>
    </xf>
    <xf numFmtId="0" fontId="19" fillId="2" borderId="7" xfId="0" applyFont="1" applyFill="1" applyBorder="1" applyAlignment="1" applyProtection="1">
      <alignment horizontal="left" vertical="center"/>
      <protection locked="0"/>
    </xf>
    <xf numFmtId="0" fontId="4" fillId="0" borderId="43" xfId="2" applyFont="1" applyFill="1" applyBorder="1" applyAlignment="1" applyProtection="1">
      <alignment horizontal="left" vertical="center"/>
    </xf>
    <xf numFmtId="0" fontId="4" fillId="0" borderId="23" xfId="2" applyFont="1" applyFill="1" applyBorder="1" applyAlignment="1" applyProtection="1">
      <alignment horizontal="left" vertical="center"/>
    </xf>
    <xf numFmtId="0" fontId="4" fillId="0" borderId="41" xfId="2" applyFont="1" applyFill="1" applyBorder="1" applyAlignment="1" applyProtection="1">
      <alignment horizontal="left" vertical="center"/>
    </xf>
    <xf numFmtId="49" fontId="19" fillId="2" borderId="30" xfId="0" applyNumberFormat="1"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9" fillId="2" borderId="42" xfId="0" applyFont="1" applyFill="1" applyBorder="1" applyAlignment="1" applyProtection="1">
      <alignment horizontal="left" vertical="center"/>
      <protection locked="0"/>
    </xf>
    <xf numFmtId="0" fontId="19" fillId="2" borderId="4" xfId="0" applyFont="1" applyFill="1" applyBorder="1" applyAlignment="1" applyProtection="1">
      <alignment horizontal="left" vertical="center"/>
      <protection locked="0"/>
    </xf>
    <xf numFmtId="0" fontId="4" fillId="0" borderId="34" xfId="2" applyFont="1" applyFill="1" applyBorder="1" applyAlignment="1" applyProtection="1">
      <alignment horizontal="center" vertical="center" wrapText="1"/>
    </xf>
    <xf numFmtId="0" fontId="4" fillId="0" borderId="33" xfId="2" applyFont="1" applyFill="1" applyBorder="1" applyAlignment="1" applyProtection="1">
      <alignment horizontal="center" vertical="center" wrapText="1"/>
    </xf>
    <xf numFmtId="0" fontId="4" fillId="0" borderId="34" xfId="0" applyFont="1" applyFill="1" applyBorder="1" applyAlignment="1" applyProtection="1">
      <alignment horizontal="center" vertical="top" textRotation="255" wrapText="1"/>
    </xf>
    <xf numFmtId="0" fontId="4" fillId="0" borderId="35" xfId="0" applyFont="1" applyFill="1" applyBorder="1" applyAlignment="1" applyProtection="1">
      <alignment horizontal="center" vertical="top" textRotation="255" wrapText="1"/>
    </xf>
    <xf numFmtId="0" fontId="4" fillId="0" borderId="33" xfId="0" applyFont="1" applyFill="1" applyBorder="1" applyAlignment="1" applyProtection="1">
      <alignment horizontal="center" vertical="top" textRotation="255" wrapText="1"/>
    </xf>
    <xf numFmtId="0" fontId="4" fillId="0" borderId="7" xfId="2" applyFont="1" applyFill="1" applyBorder="1" applyAlignment="1" applyProtection="1">
      <alignment horizontal="left" vertical="center"/>
    </xf>
    <xf numFmtId="0" fontId="4" fillId="0" borderId="47" xfId="2" applyFont="1" applyFill="1" applyBorder="1" applyAlignment="1" applyProtection="1">
      <alignment horizontal="center" vertical="center"/>
    </xf>
    <xf numFmtId="0" fontId="4" fillId="0" borderId="48" xfId="2" applyFont="1" applyFill="1" applyBorder="1" applyAlignment="1" applyProtection="1">
      <alignment horizontal="center" vertical="center"/>
    </xf>
    <xf numFmtId="0" fontId="4" fillId="0" borderId="11" xfId="2" applyFont="1" applyFill="1" applyBorder="1" applyAlignment="1" applyProtection="1">
      <alignment horizontal="left" vertical="center"/>
    </xf>
    <xf numFmtId="0" fontId="4" fillId="0" borderId="20" xfId="2" applyFont="1" applyFill="1" applyBorder="1" applyAlignment="1" applyProtection="1">
      <alignment horizontal="left" vertical="center"/>
    </xf>
    <xf numFmtId="0" fontId="4" fillId="0" borderId="1" xfId="2" applyFont="1" applyFill="1" applyBorder="1" applyAlignment="1" applyProtection="1">
      <alignment horizontal="left" vertical="center"/>
    </xf>
    <xf numFmtId="0" fontId="4" fillId="0" borderId="2" xfId="2" applyFont="1" applyFill="1" applyBorder="1" applyAlignment="1" applyProtection="1">
      <alignment horizontal="left" vertical="center"/>
    </xf>
    <xf numFmtId="0" fontId="4" fillId="0" borderId="30" xfId="2" applyFont="1" applyFill="1" applyBorder="1" applyAlignment="1" applyProtection="1">
      <alignment horizontal="left" vertical="center"/>
    </xf>
    <xf numFmtId="0" fontId="4" fillId="0" borderId="3" xfId="2" applyFont="1" applyFill="1" applyBorder="1" applyAlignment="1" applyProtection="1">
      <alignment horizontal="left" vertical="center"/>
    </xf>
    <xf numFmtId="0" fontId="4" fillId="0" borderId="4" xfId="2" applyFont="1" applyFill="1" applyBorder="1" applyAlignment="1" applyProtection="1">
      <alignment horizontal="left" vertical="center"/>
    </xf>
    <xf numFmtId="0" fontId="4" fillId="0" borderId="24" xfId="1" applyNumberFormat="1" applyFont="1" applyFill="1" applyBorder="1" applyAlignment="1" applyProtection="1">
      <alignment horizontal="left" vertical="center"/>
    </xf>
    <xf numFmtId="0" fontId="4" fillId="0" borderId="25" xfId="1" applyNumberFormat="1" applyFont="1" applyFill="1" applyBorder="1" applyAlignment="1" applyProtection="1">
      <alignment horizontal="left" vertical="center"/>
    </xf>
    <xf numFmtId="0" fontId="4" fillId="0" borderId="26" xfId="1" applyNumberFormat="1" applyFont="1" applyFill="1" applyBorder="1" applyAlignment="1" applyProtection="1">
      <alignment horizontal="left" vertical="center"/>
    </xf>
    <xf numFmtId="38" fontId="4" fillId="0" borderId="24" xfId="1" applyNumberFormat="1" applyFont="1" applyFill="1" applyBorder="1" applyAlignment="1" applyProtection="1">
      <alignment horizontal="right" vertical="center"/>
    </xf>
    <xf numFmtId="178" fontId="4" fillId="0" borderId="25" xfId="1" applyNumberFormat="1" applyFont="1" applyFill="1" applyBorder="1" applyAlignment="1" applyProtection="1">
      <alignment horizontal="right" vertical="center"/>
    </xf>
    <xf numFmtId="178" fontId="4" fillId="0" borderId="26" xfId="1" applyNumberFormat="1" applyFont="1" applyFill="1" applyBorder="1" applyAlignment="1" applyProtection="1">
      <alignment horizontal="right" vertical="center"/>
    </xf>
    <xf numFmtId="0" fontId="14" fillId="0" borderId="15" xfId="0" applyFont="1" applyFill="1" applyBorder="1" applyAlignment="1" applyProtection="1">
      <alignment horizontal="left" vertical="center" indent="1"/>
    </xf>
    <xf numFmtId="0" fontId="14" fillId="0" borderId="16" xfId="0" applyFont="1" applyFill="1" applyBorder="1" applyAlignment="1" applyProtection="1">
      <alignment horizontal="left" vertical="center" indent="1"/>
    </xf>
    <xf numFmtId="0" fontId="14" fillId="0" borderId="18" xfId="0" applyFont="1" applyFill="1" applyBorder="1" applyAlignment="1" applyProtection="1">
      <alignment horizontal="left" vertical="center" indent="1"/>
    </xf>
    <xf numFmtId="0" fontId="4" fillId="0" borderId="22" xfId="1" applyNumberFormat="1" applyFont="1" applyFill="1" applyBorder="1" applyAlignment="1" applyProtection="1">
      <alignment horizontal="left" vertical="center"/>
    </xf>
    <xf numFmtId="0" fontId="4" fillId="0" borderId="3" xfId="1" applyNumberFormat="1" applyFont="1" applyFill="1" applyBorder="1" applyAlignment="1" applyProtection="1">
      <alignment horizontal="left" vertical="center"/>
    </xf>
    <xf numFmtId="0" fontId="4" fillId="0" borderId="4" xfId="1" applyNumberFormat="1" applyFont="1" applyFill="1" applyBorder="1" applyAlignment="1" applyProtection="1">
      <alignment horizontal="left" vertical="center"/>
    </xf>
    <xf numFmtId="178" fontId="4" fillId="0" borderId="19" xfId="1" applyNumberFormat="1" applyFont="1" applyFill="1" applyBorder="1" applyAlignment="1" applyProtection="1">
      <alignment horizontal="left" vertical="center"/>
    </xf>
    <xf numFmtId="178" fontId="4" fillId="0" borderId="0" xfId="1" applyNumberFormat="1" applyFont="1" applyFill="1" applyBorder="1" applyAlignment="1" applyProtection="1">
      <alignment horizontal="left" vertical="center"/>
    </xf>
    <xf numFmtId="178" fontId="4" fillId="0" borderId="21" xfId="1" applyNumberFormat="1" applyFont="1" applyFill="1" applyBorder="1" applyAlignment="1" applyProtection="1">
      <alignment horizontal="left" vertical="center"/>
    </xf>
    <xf numFmtId="0" fontId="4" fillId="0" borderId="36" xfId="2" applyNumberFormat="1" applyFont="1" applyFill="1" applyBorder="1" applyAlignment="1" applyProtection="1">
      <alignment horizontal="left" vertical="center"/>
    </xf>
    <xf numFmtId="0" fontId="4" fillId="0" borderId="29" xfId="2" applyNumberFormat="1" applyFont="1" applyFill="1" applyBorder="1" applyAlignment="1" applyProtection="1">
      <alignment horizontal="left" vertical="center"/>
    </xf>
    <xf numFmtId="0" fontId="4" fillId="0" borderId="37" xfId="2" applyNumberFormat="1" applyFont="1" applyFill="1" applyBorder="1" applyAlignment="1" applyProtection="1">
      <alignment horizontal="left" vertical="center"/>
    </xf>
    <xf numFmtId="38" fontId="4" fillId="2" borderId="22" xfId="1" applyNumberFormat="1" applyFont="1" applyFill="1" applyBorder="1" applyAlignment="1" applyProtection="1">
      <alignment horizontal="right" vertical="center"/>
      <protection locked="0"/>
    </xf>
    <xf numFmtId="178" fontId="4" fillId="2" borderId="3" xfId="1" applyNumberFormat="1" applyFont="1" applyFill="1" applyBorder="1" applyAlignment="1" applyProtection="1">
      <alignment horizontal="right" vertical="center"/>
      <protection locked="0"/>
    </xf>
    <xf numFmtId="178" fontId="4" fillId="2" borderId="4" xfId="1" applyNumberFormat="1" applyFont="1" applyFill="1" applyBorder="1" applyAlignment="1" applyProtection="1">
      <alignment horizontal="right" vertical="center"/>
      <protection locked="0"/>
    </xf>
    <xf numFmtId="38" fontId="4" fillId="2" borderId="12" xfId="1" applyNumberFormat="1" applyFont="1" applyFill="1" applyBorder="1" applyAlignment="1" applyProtection="1">
      <alignment horizontal="right" vertical="center"/>
      <protection locked="0"/>
    </xf>
    <xf numFmtId="178" fontId="4" fillId="2" borderId="6" xfId="1" applyNumberFormat="1" applyFont="1" applyFill="1" applyBorder="1" applyAlignment="1" applyProtection="1">
      <alignment horizontal="right" vertical="center"/>
      <protection locked="0"/>
    </xf>
    <xf numFmtId="178" fontId="4" fillId="2" borderId="7" xfId="1" applyNumberFormat="1" applyFont="1" applyFill="1" applyBorder="1" applyAlignment="1" applyProtection="1">
      <alignment horizontal="right" vertical="center"/>
      <protection locked="0"/>
    </xf>
    <xf numFmtId="38" fontId="4" fillId="2" borderId="32" xfId="1" applyNumberFormat="1" applyFont="1" applyFill="1" applyBorder="1" applyAlignment="1" applyProtection="1">
      <alignment horizontal="right" vertical="center"/>
      <protection locked="0"/>
    </xf>
    <xf numFmtId="178" fontId="4" fillId="2" borderId="27" xfId="1" applyNumberFormat="1" applyFont="1" applyFill="1" applyBorder="1" applyAlignment="1" applyProtection="1">
      <alignment horizontal="right" vertical="center"/>
      <protection locked="0"/>
    </xf>
    <xf numFmtId="178" fontId="4" fillId="2" borderId="28" xfId="1" applyNumberFormat="1" applyFont="1" applyFill="1" applyBorder="1" applyAlignment="1" applyProtection="1">
      <alignment horizontal="right" vertical="center"/>
      <protection locked="0"/>
    </xf>
    <xf numFmtId="14" fontId="4" fillId="2" borderId="22" xfId="0" applyNumberFormat="1" applyFont="1" applyFill="1" applyBorder="1" applyAlignment="1" applyProtection="1">
      <alignment horizontal="left" vertical="center"/>
      <protection locked="0"/>
    </xf>
    <xf numFmtId="177" fontId="4" fillId="2" borderId="3" xfId="0" applyNumberFormat="1" applyFont="1" applyFill="1" applyBorder="1" applyAlignment="1" applyProtection="1">
      <alignment horizontal="left" vertical="center"/>
      <protection locked="0"/>
    </xf>
    <xf numFmtId="14" fontId="4" fillId="2" borderId="38" xfId="0" applyNumberFormat="1" applyFont="1" applyFill="1" applyBorder="1" applyAlignment="1" applyProtection="1">
      <alignment horizontal="left" vertical="center"/>
      <protection locked="0"/>
    </xf>
    <xf numFmtId="177" fontId="4" fillId="2" borderId="9" xfId="0" applyNumberFormat="1" applyFont="1" applyFill="1" applyBorder="1" applyAlignment="1" applyProtection="1">
      <alignment horizontal="left" vertical="center"/>
      <protection locked="0"/>
    </xf>
    <xf numFmtId="38" fontId="4" fillId="2" borderId="20" xfId="1" applyNumberFormat="1" applyFont="1" applyFill="1" applyBorder="1" applyAlignment="1" applyProtection="1">
      <alignment horizontal="right" vertical="center"/>
      <protection locked="0"/>
    </xf>
    <xf numFmtId="178" fontId="4" fillId="2" borderId="1" xfId="1" applyNumberFormat="1" applyFont="1" applyFill="1" applyBorder="1" applyAlignment="1" applyProtection="1">
      <alignment horizontal="right" vertical="center"/>
      <protection locked="0"/>
    </xf>
    <xf numFmtId="178" fontId="4" fillId="2" borderId="56" xfId="1" applyNumberFormat="1" applyFont="1" applyFill="1" applyBorder="1" applyAlignment="1" applyProtection="1">
      <alignment horizontal="right" vertical="center"/>
      <protection locked="0"/>
    </xf>
    <xf numFmtId="14" fontId="4" fillId="2" borderId="30" xfId="0" applyNumberFormat="1" applyFont="1" applyFill="1" applyBorder="1" applyAlignment="1" applyProtection="1">
      <alignment horizontal="left" vertical="center"/>
      <protection locked="0"/>
    </xf>
    <xf numFmtId="14" fontId="4" fillId="2" borderId="8" xfId="0" applyNumberFormat="1" applyFont="1" applyFill="1" applyBorder="1" applyAlignment="1" applyProtection="1">
      <alignment horizontal="left" vertical="center"/>
      <protection locked="0"/>
    </xf>
    <xf numFmtId="38" fontId="4" fillId="2" borderId="54" xfId="1" applyNumberFormat="1" applyFont="1" applyFill="1" applyBorder="1" applyAlignment="1" applyProtection="1">
      <alignment horizontal="right" vertical="center"/>
      <protection locked="0"/>
    </xf>
    <xf numFmtId="178" fontId="4" fillId="2" borderId="2" xfId="1" applyNumberFormat="1" applyFont="1" applyFill="1" applyBorder="1" applyAlignment="1" applyProtection="1">
      <alignment horizontal="right" vertical="center"/>
      <protection locked="0"/>
    </xf>
    <xf numFmtId="0" fontId="4" fillId="0" borderId="20" xfId="1" applyNumberFormat="1" applyFont="1" applyFill="1" applyBorder="1" applyAlignment="1" applyProtection="1">
      <alignment horizontal="center" vertical="center"/>
    </xf>
    <xf numFmtId="0" fontId="4" fillId="0" borderId="1" xfId="1" applyNumberFormat="1" applyFont="1" applyFill="1" applyBorder="1" applyAlignment="1" applyProtection="1">
      <alignment horizontal="center" vertical="center"/>
    </xf>
    <xf numFmtId="0" fontId="15" fillId="0" borderId="13" xfId="0" applyFont="1" applyFill="1" applyBorder="1" applyAlignment="1" applyProtection="1">
      <alignment vertical="center" wrapText="1"/>
    </xf>
    <xf numFmtId="14" fontId="4" fillId="2" borderId="0" xfId="0" applyNumberFormat="1" applyFont="1" applyFill="1" applyAlignment="1" applyProtection="1">
      <alignment horizontal="left" vertical="center"/>
      <protection locked="0"/>
    </xf>
    <xf numFmtId="182" fontId="4" fillId="2" borderId="0" xfId="0" applyNumberFormat="1" applyFont="1" applyFill="1" applyAlignment="1" applyProtection="1">
      <alignment horizontal="left" vertical="center"/>
      <protection locked="0"/>
    </xf>
    <xf numFmtId="177" fontId="4" fillId="2" borderId="0" xfId="0" applyNumberFormat="1" applyFont="1" applyFill="1" applyAlignment="1" applyProtection="1">
      <alignment horizontal="left" vertical="center"/>
      <protection locked="0"/>
    </xf>
    <xf numFmtId="38" fontId="4" fillId="2" borderId="0" xfId="0" applyNumberFormat="1" applyFont="1" applyFill="1" applyAlignment="1" applyProtection="1">
      <alignment horizontal="right" vertical="center"/>
      <protection locked="0"/>
    </xf>
    <xf numFmtId="0" fontId="4" fillId="0" borderId="20"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20"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2"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178" fontId="4" fillId="0" borderId="22"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82" fontId="4" fillId="2" borderId="3" xfId="1" applyNumberFormat="1" applyFont="1" applyFill="1" applyBorder="1" applyAlignment="1" applyProtection="1">
      <alignment horizontal="right" vertical="center"/>
      <protection locked="0"/>
    </xf>
    <xf numFmtId="182" fontId="4" fillId="2" borderId="4" xfId="1" applyNumberFormat="1" applyFont="1" applyFill="1" applyBorder="1" applyAlignment="1" applyProtection="1">
      <alignment horizontal="right" vertical="center"/>
      <protection locked="0"/>
    </xf>
    <xf numFmtId="178" fontId="4" fillId="0" borderId="12"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78" fontId="4" fillId="0" borderId="7" xfId="1" applyNumberFormat="1" applyFont="1" applyBorder="1" applyAlignment="1" applyProtection="1">
      <alignment horizontal="left" vertical="center"/>
    </xf>
    <xf numFmtId="182" fontId="4" fillId="2" borderId="6" xfId="1" applyNumberFormat="1" applyFont="1" applyFill="1" applyBorder="1" applyAlignment="1" applyProtection="1">
      <alignment horizontal="right" vertical="center"/>
      <protection locked="0"/>
    </xf>
    <xf numFmtId="182" fontId="4" fillId="2" borderId="7" xfId="1" applyNumberFormat="1" applyFont="1" applyFill="1" applyBorder="1" applyAlignment="1" applyProtection="1">
      <alignment horizontal="right" vertical="center"/>
      <protection locked="0"/>
    </xf>
    <xf numFmtId="182" fontId="4" fillId="0" borderId="12"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182" fontId="4" fillId="0" borderId="7" xfId="1" applyNumberFormat="1" applyFont="1" applyBorder="1" applyAlignment="1" applyProtection="1">
      <alignment horizontal="left" vertical="center"/>
    </xf>
    <xf numFmtId="0" fontId="17" fillId="0" borderId="0" xfId="0" applyFont="1" applyAlignment="1" applyProtection="1">
      <alignment vertical="top" wrapText="1"/>
    </xf>
    <xf numFmtId="0" fontId="17" fillId="0" borderId="0" xfId="0" applyFont="1" applyAlignment="1" applyProtection="1">
      <alignment vertical="top"/>
    </xf>
    <xf numFmtId="38" fontId="4" fillId="2" borderId="0" xfId="0" applyNumberFormat="1" applyFont="1" applyFill="1" applyAlignment="1" applyProtection="1">
      <alignment horizontal="left" vertical="center"/>
      <protection locked="0"/>
    </xf>
    <xf numFmtId="38" fontId="4" fillId="0" borderId="12" xfId="1" applyNumberFormat="1" applyFont="1" applyBorder="1" applyAlignment="1" applyProtection="1">
      <alignment horizontal="right" vertical="center"/>
    </xf>
    <xf numFmtId="182" fontId="4" fillId="0" borderId="6" xfId="1" applyNumberFormat="1" applyFont="1" applyBorder="1" applyAlignment="1" applyProtection="1">
      <alignment horizontal="right" vertical="center"/>
    </xf>
    <xf numFmtId="182" fontId="4" fillId="0" borderId="7" xfId="1" applyNumberFormat="1" applyFont="1" applyBorder="1" applyAlignment="1" applyProtection="1">
      <alignment horizontal="right" vertical="center"/>
    </xf>
    <xf numFmtId="178" fontId="19" fillId="0" borderId="38"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1" xfId="1" applyNumberFormat="1" applyFont="1" applyBorder="1" applyAlignment="1" applyProtection="1">
      <alignment horizontal="left" vertical="center"/>
    </xf>
    <xf numFmtId="38" fontId="4" fillId="2" borderId="38" xfId="1" applyNumberFormat="1" applyFont="1" applyFill="1" applyBorder="1" applyAlignment="1" applyProtection="1">
      <alignment horizontal="right" vertical="center"/>
      <protection locked="0"/>
    </xf>
    <xf numFmtId="182" fontId="4" fillId="2" borderId="9" xfId="1" applyNumberFormat="1" applyFont="1" applyFill="1" applyBorder="1" applyAlignment="1" applyProtection="1">
      <alignment horizontal="right" vertical="center"/>
      <protection locked="0"/>
    </xf>
    <xf numFmtId="182" fontId="4" fillId="2" borderId="11" xfId="1" applyNumberFormat="1" applyFont="1" applyFill="1" applyBorder="1" applyAlignment="1" applyProtection="1">
      <alignment horizontal="right" vertical="center"/>
      <protection locked="0"/>
    </xf>
    <xf numFmtId="0" fontId="4" fillId="0" borderId="12"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49" fontId="4" fillId="2" borderId="6" xfId="2" applyNumberFormat="1" applyFont="1" applyFill="1" applyBorder="1" applyAlignment="1" applyProtection="1">
      <alignment horizontal="center" vertical="center"/>
      <protection locked="0"/>
    </xf>
    <xf numFmtId="49" fontId="4" fillId="2" borderId="7" xfId="2" applyNumberFormat="1" applyFont="1" applyFill="1" applyBorder="1" applyAlignment="1" applyProtection="1">
      <alignment horizontal="center" vertical="center"/>
      <protection locked="0"/>
    </xf>
    <xf numFmtId="49" fontId="4" fillId="2" borderId="12" xfId="0" applyNumberFormat="1" applyFont="1" applyFill="1" applyBorder="1" applyAlignment="1" applyProtection="1">
      <alignment horizontal="left" vertical="center"/>
      <protection locked="0"/>
    </xf>
    <xf numFmtId="49" fontId="4" fillId="2" borderId="6" xfId="0" applyNumberFormat="1" applyFont="1" applyFill="1" applyBorder="1" applyAlignment="1" applyProtection="1">
      <alignment horizontal="left" vertical="center"/>
      <protection locked="0"/>
    </xf>
    <xf numFmtId="49" fontId="4" fillId="2" borderId="7" xfId="0" applyNumberFormat="1" applyFont="1" applyFill="1" applyBorder="1" applyAlignment="1" applyProtection="1">
      <alignment horizontal="left" vertical="center"/>
      <protection locked="0"/>
    </xf>
    <xf numFmtId="0" fontId="4" fillId="3" borderId="12"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179" fontId="7" fillId="0" borderId="0" xfId="1" applyNumberFormat="1" applyFont="1" applyFill="1" applyAlignment="1" applyProtection="1">
      <alignment horizontal="right" vertical="top"/>
    </xf>
    <xf numFmtId="0" fontId="14" fillId="0" borderId="15"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8" xfId="0" applyFont="1" applyBorder="1" applyAlignment="1" applyProtection="1">
      <alignment horizontal="left" vertical="center" indent="1"/>
    </xf>
    <xf numFmtId="49" fontId="4" fillId="2" borderId="0" xfId="0" applyNumberFormat="1" applyFont="1" applyFill="1" applyAlignment="1" applyProtection="1">
      <alignment horizontal="left" vertical="center"/>
      <protection locked="0"/>
    </xf>
    <xf numFmtId="0" fontId="17" fillId="0" borderId="0" xfId="0" applyFont="1" applyAlignment="1" applyProtection="1">
      <alignment horizontal="left" vertical="top"/>
    </xf>
    <xf numFmtId="0" fontId="4" fillId="2" borderId="0" xfId="0" applyFont="1" applyFill="1" applyAlignment="1" applyProtection="1">
      <alignment horizontal="left" vertical="center"/>
      <protection locked="0"/>
    </xf>
    <xf numFmtId="0" fontId="17" fillId="0" borderId="0" xfId="2" applyFont="1" applyAlignment="1" applyProtection="1">
      <alignment horizontal="left" vertical="center" wrapText="1"/>
    </xf>
    <xf numFmtId="0" fontId="4" fillId="0" borderId="2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5" xfId="2" applyFont="1" applyBorder="1" applyAlignment="1" applyProtection="1">
      <alignment horizontal="center" vertical="center"/>
    </xf>
    <xf numFmtId="0" fontId="4" fillId="0" borderId="16" xfId="2" applyFont="1" applyBorder="1" applyAlignment="1" applyProtection="1">
      <alignment horizontal="center" vertical="center"/>
    </xf>
    <xf numFmtId="0" fontId="4" fillId="0" borderId="18" xfId="2" applyFont="1" applyBorder="1" applyAlignment="1" applyProtection="1">
      <alignment horizontal="center" vertical="center"/>
    </xf>
    <xf numFmtId="49" fontId="4" fillId="0" borderId="20"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2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2" borderId="3" xfId="2" applyNumberFormat="1" applyFont="1" applyFill="1" applyBorder="1" applyAlignment="1" applyProtection="1">
      <alignment horizontal="center" vertical="center"/>
      <protection locked="0"/>
    </xf>
    <xf numFmtId="49" fontId="4" fillId="2" borderId="4" xfId="2" applyNumberFormat="1" applyFont="1" applyFill="1" applyBorder="1" applyAlignment="1" applyProtection="1">
      <alignment horizontal="center" vertical="center"/>
      <protection locked="0"/>
    </xf>
    <xf numFmtId="49" fontId="4" fillId="3" borderId="22"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185" fontId="4" fillId="2" borderId="0" xfId="0" applyNumberFormat="1" applyFont="1" applyFill="1" applyAlignment="1" applyProtection="1">
      <alignment horizontal="left" vertical="center"/>
      <protection locked="0"/>
    </xf>
    <xf numFmtId="181" fontId="4" fillId="2" borderId="0" xfId="0" applyNumberFormat="1" applyFont="1" applyFill="1" applyAlignment="1" applyProtection="1">
      <alignment horizontal="left" vertical="center"/>
      <protection locked="0"/>
    </xf>
    <xf numFmtId="49" fontId="4" fillId="2" borderId="0" xfId="0" applyNumberFormat="1" applyFont="1" applyFill="1" applyAlignment="1" applyProtection="1">
      <alignment horizontal="left" vertical="center" shrinkToFit="1"/>
      <protection locked="0"/>
    </xf>
    <xf numFmtId="0" fontId="4" fillId="2" borderId="0" xfId="0" applyFont="1" applyFill="1" applyAlignment="1" applyProtection="1">
      <alignment horizontal="left" vertical="center" shrinkToFit="1"/>
      <protection locked="0"/>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horizontal="left" vertical="center" wrapText="1"/>
    </xf>
    <xf numFmtId="178" fontId="4" fillId="2" borderId="0" xfId="0" applyNumberFormat="1" applyFont="1" applyFill="1" applyAlignment="1" applyProtection="1">
      <alignment horizontal="left" vertical="center"/>
      <protection locked="0"/>
    </xf>
    <xf numFmtId="38" fontId="4" fillId="0" borderId="39" xfId="0" applyNumberFormat="1" applyFont="1" applyBorder="1" applyAlignment="1" applyProtection="1">
      <alignment horizontal="right" vertical="center"/>
    </xf>
    <xf numFmtId="38" fontId="4" fillId="0" borderId="23" xfId="0" applyNumberFormat="1" applyFont="1" applyBorder="1" applyAlignment="1" applyProtection="1">
      <alignment horizontal="right" vertical="center"/>
    </xf>
    <xf numFmtId="0" fontId="4" fillId="0" borderId="36"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37" xfId="0" applyFont="1" applyBorder="1" applyAlignment="1" applyProtection="1">
      <alignment horizontal="left" vertical="center"/>
    </xf>
    <xf numFmtId="49" fontId="4" fillId="2" borderId="36" xfId="2" applyNumberFormat="1" applyFont="1" applyFill="1" applyBorder="1" applyAlignment="1" applyProtection="1">
      <alignment horizontal="center" vertical="center"/>
      <protection locked="0"/>
    </xf>
    <xf numFmtId="49" fontId="4" fillId="2" borderId="29" xfId="2" applyNumberFormat="1" applyFont="1" applyFill="1" applyBorder="1" applyAlignment="1" applyProtection="1">
      <alignment horizontal="center" vertical="center"/>
      <protection locked="0"/>
    </xf>
    <xf numFmtId="49" fontId="4" fillId="2" borderId="37" xfId="2" applyNumberFormat="1" applyFont="1" applyFill="1" applyBorder="1" applyAlignment="1" applyProtection="1">
      <alignment horizontal="center" vertical="center"/>
      <protection locked="0"/>
    </xf>
    <xf numFmtId="49" fontId="4" fillId="2" borderId="17" xfId="2" applyNumberFormat="1" applyFont="1" applyFill="1" applyBorder="1" applyAlignment="1" applyProtection="1">
      <alignment horizontal="center" vertical="center"/>
      <protection locked="0"/>
    </xf>
    <xf numFmtId="49" fontId="4" fillId="2" borderId="13" xfId="2" applyNumberFormat="1" applyFont="1" applyFill="1" applyBorder="1" applyAlignment="1" applyProtection="1">
      <alignment horizontal="center" vertical="center"/>
      <protection locked="0"/>
    </xf>
    <xf numFmtId="49" fontId="4" fillId="2" borderId="14" xfId="2" applyNumberFormat="1" applyFont="1" applyFill="1" applyBorder="1" applyAlignment="1" applyProtection="1">
      <alignment horizontal="center" vertical="center"/>
      <protection locked="0"/>
    </xf>
    <xf numFmtId="38" fontId="4" fillId="2" borderId="12" xfId="0" applyNumberFormat="1" applyFont="1" applyFill="1" applyBorder="1" applyAlignment="1" applyProtection="1">
      <alignment horizontal="right" vertical="center"/>
      <protection locked="0"/>
    </xf>
    <xf numFmtId="38" fontId="4" fillId="2" borderId="6" xfId="0" applyNumberFormat="1" applyFont="1" applyFill="1" applyBorder="1" applyAlignment="1" applyProtection="1">
      <alignment horizontal="right" vertical="center"/>
      <protection locked="0"/>
    </xf>
    <xf numFmtId="0" fontId="4" fillId="0" borderId="17" xfId="0" applyFont="1" applyBorder="1" applyAlignment="1" applyProtection="1">
      <alignment horizontal="left" vertical="top"/>
    </xf>
    <xf numFmtId="0" fontId="4" fillId="0" borderId="13" xfId="0" applyFont="1" applyBorder="1" applyAlignment="1" applyProtection="1">
      <alignment horizontal="left" vertical="top"/>
    </xf>
    <xf numFmtId="0" fontId="4" fillId="0" borderId="14" xfId="0" applyFont="1" applyBorder="1" applyAlignment="1" applyProtection="1">
      <alignment horizontal="left" vertical="top"/>
    </xf>
    <xf numFmtId="49" fontId="4" fillId="2" borderId="38" xfId="0" applyNumberFormat="1" applyFont="1" applyFill="1" applyBorder="1" applyAlignment="1" applyProtection="1">
      <alignment horizontal="left" vertical="center"/>
      <protection locked="0"/>
    </xf>
    <xf numFmtId="49" fontId="4" fillId="2" borderId="9" xfId="0" applyNumberFormat="1" applyFont="1" applyFill="1" applyBorder="1" applyAlignment="1" applyProtection="1">
      <alignment horizontal="left" vertical="center"/>
      <protection locked="0"/>
    </xf>
    <xf numFmtId="49" fontId="4" fillId="2" borderId="11" xfId="0" applyNumberFormat="1" applyFont="1" applyFill="1" applyBorder="1" applyAlignment="1" applyProtection="1">
      <alignment horizontal="left" vertical="center"/>
      <protection locked="0"/>
    </xf>
    <xf numFmtId="38" fontId="4" fillId="2" borderId="38" xfId="0" applyNumberFormat="1" applyFont="1" applyFill="1" applyBorder="1" applyAlignment="1" applyProtection="1">
      <alignment horizontal="right" vertical="center"/>
      <protection locked="0"/>
    </xf>
    <xf numFmtId="38" fontId="4" fillId="2" borderId="9" xfId="0" applyNumberFormat="1" applyFont="1" applyFill="1" applyBorder="1" applyAlignment="1" applyProtection="1">
      <alignment horizontal="right" vertical="center"/>
      <protection locked="0"/>
    </xf>
    <xf numFmtId="0" fontId="4" fillId="0" borderId="12"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2" xfId="2" applyFont="1" applyBorder="1" applyProtection="1">
      <alignment vertical="center"/>
    </xf>
    <xf numFmtId="0" fontId="4" fillId="0" borderId="27" xfId="2" applyFont="1" applyBorder="1" applyProtection="1">
      <alignment vertical="center"/>
    </xf>
    <xf numFmtId="0" fontId="4" fillId="0" borderId="28" xfId="2" applyFont="1" applyBorder="1" applyProtection="1">
      <alignment vertical="center"/>
    </xf>
    <xf numFmtId="180" fontId="4" fillId="0" borderId="24" xfId="0" applyNumberFormat="1" applyFont="1" applyBorder="1" applyProtection="1">
      <alignment vertical="center"/>
    </xf>
    <xf numFmtId="180" fontId="4" fillId="0" borderId="25" xfId="0" applyNumberFormat="1" applyFont="1" applyBorder="1" applyProtection="1">
      <alignment vertical="center"/>
    </xf>
    <xf numFmtId="180" fontId="4" fillId="0" borderId="26" xfId="0" applyNumberFormat="1" applyFont="1" applyBorder="1" applyProtection="1">
      <alignment vertical="center"/>
    </xf>
    <xf numFmtId="38" fontId="4" fillId="0" borderId="24" xfId="1" applyNumberFormat="1" applyFont="1" applyBorder="1" applyAlignment="1" applyProtection="1">
      <alignment horizontal="right" vertical="center"/>
    </xf>
    <xf numFmtId="178" fontId="4" fillId="0" borderId="25" xfId="1" applyNumberFormat="1" applyFont="1" applyBorder="1" applyAlignment="1" applyProtection="1">
      <alignment horizontal="right" vertical="center"/>
    </xf>
    <xf numFmtId="178" fontId="4" fillId="0" borderId="26" xfId="1" applyNumberFormat="1" applyFont="1" applyBorder="1" applyAlignment="1" applyProtection="1">
      <alignment horizontal="right" vertical="center"/>
    </xf>
    <xf numFmtId="0" fontId="17" fillId="0" borderId="0" xfId="0" applyFont="1" applyAlignment="1" applyProtection="1">
      <alignment horizontal="left" vertical="top" wrapText="1"/>
    </xf>
    <xf numFmtId="38" fontId="4" fillId="2" borderId="56" xfId="1" applyNumberFormat="1" applyFont="1" applyFill="1" applyBorder="1" applyAlignment="1" applyProtection="1">
      <alignment horizontal="right" vertical="center"/>
      <protection locked="0"/>
    </xf>
    <xf numFmtId="0" fontId="4" fillId="0" borderId="2" xfId="1" applyNumberFormat="1" applyFont="1" applyFill="1" applyBorder="1" applyAlignment="1" applyProtection="1">
      <alignment horizontal="center" vertical="center"/>
    </xf>
    <xf numFmtId="177" fontId="4" fillId="0" borderId="15" xfId="0" applyNumberFormat="1" applyFont="1" applyFill="1" applyBorder="1" applyAlignment="1" applyProtection="1">
      <alignment horizontal="center" vertical="center" wrapText="1"/>
    </xf>
    <xf numFmtId="177" fontId="4" fillId="0" borderId="16" xfId="0" applyNumberFormat="1" applyFont="1" applyFill="1" applyBorder="1" applyAlignment="1" applyProtection="1">
      <alignment horizontal="center" vertical="center" wrapText="1"/>
    </xf>
    <xf numFmtId="177" fontId="4" fillId="0" borderId="18" xfId="0" applyNumberFormat="1" applyFont="1" applyFill="1" applyBorder="1" applyAlignment="1" applyProtection="1">
      <alignment horizontal="center" vertical="center" wrapText="1"/>
    </xf>
    <xf numFmtId="177" fontId="4" fillId="0" borderId="19" xfId="0" applyNumberFormat="1" applyFont="1" applyFill="1" applyBorder="1" applyAlignment="1" applyProtection="1">
      <alignment horizontal="center" vertical="center" wrapText="1"/>
    </xf>
    <xf numFmtId="177" fontId="4" fillId="0" borderId="0" xfId="0" applyNumberFormat="1" applyFont="1" applyFill="1" applyBorder="1" applyAlignment="1" applyProtection="1">
      <alignment horizontal="center" vertical="center" wrapText="1"/>
    </xf>
    <xf numFmtId="177" fontId="4" fillId="0" borderId="21" xfId="0" applyNumberFormat="1" applyFont="1" applyFill="1" applyBorder="1" applyAlignment="1" applyProtection="1">
      <alignment horizontal="center" vertical="center" wrapText="1"/>
    </xf>
    <xf numFmtId="177" fontId="4" fillId="0" borderId="17" xfId="0" applyNumberFormat="1" applyFont="1" applyFill="1" applyBorder="1" applyAlignment="1" applyProtection="1">
      <alignment horizontal="center" vertical="center" wrapText="1"/>
    </xf>
    <xf numFmtId="177" fontId="4" fillId="0" borderId="13" xfId="0" applyNumberFormat="1" applyFont="1" applyFill="1" applyBorder="1" applyAlignment="1" applyProtection="1">
      <alignment horizontal="center" vertical="center" wrapText="1"/>
    </xf>
    <xf numFmtId="177" fontId="4" fillId="0" borderId="14" xfId="0" applyNumberFormat="1" applyFont="1" applyFill="1" applyBorder="1" applyAlignment="1" applyProtection="1">
      <alignment horizontal="center" vertical="center" wrapText="1"/>
    </xf>
    <xf numFmtId="178" fontId="4" fillId="0" borderId="15"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18" xfId="1" applyNumberFormat="1" applyFont="1" applyBorder="1" applyAlignment="1" applyProtection="1">
      <alignment horizontal="left" vertical="center"/>
    </xf>
    <xf numFmtId="178" fontId="4" fillId="0" borderId="36" xfId="1" applyNumberFormat="1" applyFont="1" applyBorder="1" applyAlignment="1" applyProtection="1">
      <alignment horizontal="left" vertical="center"/>
    </xf>
    <xf numFmtId="178" fontId="4" fillId="0" borderId="29" xfId="1" applyNumberFormat="1" applyFont="1" applyBorder="1" applyAlignment="1" applyProtection="1">
      <alignment horizontal="left" vertical="center"/>
    </xf>
    <xf numFmtId="178" fontId="4" fillId="0" borderId="37" xfId="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78" fontId="4" fillId="0" borderId="26" xfId="1" quotePrefix="1" applyNumberFormat="1" applyFont="1" applyBorder="1" applyAlignment="1" applyProtection="1">
      <alignment horizontal="left" vertical="center"/>
    </xf>
    <xf numFmtId="184" fontId="4" fillId="0" borderId="24" xfId="1" applyNumberFormat="1" applyFont="1" applyBorder="1" applyAlignment="1" applyProtection="1">
      <alignment horizontal="right" vertical="center"/>
    </xf>
    <xf numFmtId="184" fontId="4" fillId="0" borderId="25" xfId="1" applyNumberFormat="1" applyFont="1" applyBorder="1" applyAlignment="1" applyProtection="1">
      <alignment horizontal="right" vertical="center"/>
    </xf>
    <xf numFmtId="184" fontId="4" fillId="0" borderId="26" xfId="1" applyNumberFormat="1" applyFont="1" applyBorder="1" applyAlignment="1" applyProtection="1">
      <alignment horizontal="right" vertical="center"/>
    </xf>
    <xf numFmtId="0" fontId="17" fillId="0" borderId="13" xfId="0" applyFont="1" applyBorder="1" applyAlignment="1" applyProtection="1">
      <alignment horizontal="left" vertical="center" wrapText="1"/>
    </xf>
    <xf numFmtId="38" fontId="4" fillId="2" borderId="1" xfId="1" applyNumberFormat="1" applyFont="1" applyFill="1" applyBorder="1" applyAlignment="1" applyProtection="1">
      <alignment horizontal="right" vertical="center"/>
      <protection locked="0"/>
    </xf>
    <xf numFmtId="38" fontId="4" fillId="2" borderId="2" xfId="1" applyNumberFormat="1" applyFont="1" applyFill="1" applyBorder="1" applyAlignment="1" applyProtection="1">
      <alignment horizontal="right" vertical="center"/>
      <protection locked="0"/>
    </xf>
    <xf numFmtId="0" fontId="4" fillId="0" borderId="20" xfId="1" applyFont="1" applyBorder="1" applyAlignment="1" applyProtection="1">
      <alignment horizontal="left" vertical="center"/>
    </xf>
    <xf numFmtId="0" fontId="4" fillId="0" borderId="1" xfId="1" applyFont="1" applyBorder="1" applyAlignment="1" applyProtection="1">
      <alignment horizontal="left" vertical="center"/>
    </xf>
    <xf numFmtId="0" fontId="4" fillId="0" borderId="2" xfId="1" applyFont="1" applyBorder="1" applyAlignment="1" applyProtection="1">
      <alignment horizontal="left" vertical="center"/>
    </xf>
    <xf numFmtId="180" fontId="4" fillId="0" borderId="22" xfId="1" applyNumberFormat="1" applyFont="1" applyBorder="1" applyAlignment="1" applyProtection="1">
      <alignment horizontal="left" vertical="center"/>
    </xf>
    <xf numFmtId="180" fontId="4" fillId="0" borderId="3" xfId="1" applyNumberFormat="1" applyFont="1" applyBorder="1" applyAlignment="1" applyProtection="1">
      <alignment horizontal="left" vertical="center"/>
    </xf>
    <xf numFmtId="180" fontId="4" fillId="0" borderId="4" xfId="1" applyNumberFormat="1" applyFont="1" applyBorder="1" applyAlignment="1" applyProtection="1">
      <alignment horizontal="left" vertical="center"/>
    </xf>
    <xf numFmtId="49" fontId="4" fillId="2" borderId="22" xfId="1" applyNumberFormat="1" applyFont="1" applyFill="1" applyBorder="1" applyAlignment="1" applyProtection="1">
      <alignment horizontal="left" vertical="center"/>
      <protection locked="0"/>
    </xf>
    <xf numFmtId="49" fontId="4" fillId="2" borderId="3" xfId="1" applyNumberFormat="1" applyFont="1" applyFill="1" applyBorder="1" applyAlignment="1" applyProtection="1">
      <alignment horizontal="left" vertical="center"/>
      <protection locked="0"/>
    </xf>
    <xf numFmtId="49" fontId="4" fillId="2" borderId="4" xfId="1" applyNumberFormat="1" applyFont="1" applyFill="1" applyBorder="1" applyAlignment="1" applyProtection="1">
      <alignment horizontal="left" vertical="center"/>
      <protection locked="0"/>
    </xf>
    <xf numFmtId="180" fontId="4" fillId="0" borderId="38" xfId="1" applyNumberFormat="1" applyFont="1" applyBorder="1" applyAlignment="1" applyProtection="1">
      <alignment horizontal="left" vertical="center"/>
    </xf>
    <xf numFmtId="180" fontId="4" fillId="0" borderId="9" xfId="1" applyNumberFormat="1" applyFont="1" applyBorder="1" applyAlignment="1" applyProtection="1">
      <alignment horizontal="left" vertical="center"/>
    </xf>
    <xf numFmtId="180" fontId="4" fillId="0" borderId="11" xfId="1" applyNumberFormat="1" applyFont="1" applyBorder="1" applyAlignment="1" applyProtection="1">
      <alignment horizontal="left" vertical="center"/>
    </xf>
    <xf numFmtId="49" fontId="4" fillId="2" borderId="38" xfId="1" applyNumberFormat="1" applyFont="1" applyFill="1" applyBorder="1" applyAlignment="1" applyProtection="1">
      <alignment horizontal="left" vertical="center"/>
      <protection locked="0"/>
    </xf>
    <xf numFmtId="49" fontId="4" fillId="2" borderId="9" xfId="1" applyNumberFormat="1" applyFont="1" applyFill="1" applyBorder="1" applyAlignment="1" applyProtection="1">
      <alignment horizontal="left" vertical="center"/>
      <protection locked="0"/>
    </xf>
    <xf numFmtId="49" fontId="4" fillId="2" borderId="11" xfId="1" applyNumberFormat="1" applyFont="1" applyFill="1" applyBorder="1" applyAlignment="1" applyProtection="1">
      <alignment horizontal="left" vertical="center"/>
      <protection locked="0"/>
    </xf>
    <xf numFmtId="0" fontId="4" fillId="0" borderId="55" xfId="2" applyFont="1" applyBorder="1" applyProtection="1">
      <alignment vertical="center"/>
    </xf>
    <xf numFmtId="0" fontId="4" fillId="0" borderId="55" xfId="0" applyFont="1" applyBorder="1" applyAlignment="1" applyProtection="1">
      <alignment horizontal="left" vertical="center"/>
    </xf>
    <xf numFmtId="0" fontId="4" fillId="0" borderId="40" xfId="0" applyFont="1" applyBorder="1" applyAlignment="1" applyProtection="1">
      <alignment vertical="center"/>
    </xf>
    <xf numFmtId="0" fontId="4" fillId="0" borderId="50" xfId="0" applyFont="1" applyBorder="1" applyAlignment="1" applyProtection="1">
      <alignment vertical="center"/>
    </xf>
    <xf numFmtId="0" fontId="4" fillId="0" borderId="5" xfId="0" applyFont="1" applyBorder="1" applyAlignment="1" applyProtection="1">
      <alignment vertical="center"/>
    </xf>
    <xf numFmtId="0" fontId="19" fillId="0" borderId="48" xfId="0" applyFont="1" applyFill="1" applyBorder="1" applyAlignment="1" applyProtection="1">
      <alignment horizontal="left" vertical="center"/>
    </xf>
    <xf numFmtId="0" fontId="19" fillId="0" borderId="49" xfId="0" applyFont="1" applyFill="1" applyBorder="1" applyAlignment="1" applyProtection="1">
      <alignment horizontal="left" vertical="center"/>
    </xf>
    <xf numFmtId="49" fontId="19" fillId="2" borderId="8" xfId="0" applyNumberFormat="1" applyFont="1" applyFill="1" applyBorder="1" applyAlignment="1" applyProtection="1">
      <alignment horizontal="left" vertical="center"/>
      <protection locked="0"/>
    </xf>
    <xf numFmtId="0" fontId="19" fillId="2" borderId="9" xfId="0" applyFont="1" applyFill="1" applyBorder="1" applyAlignment="1" applyProtection="1">
      <alignment horizontal="left" vertical="center"/>
      <protection locked="0"/>
    </xf>
    <xf numFmtId="0" fontId="19" fillId="2" borderId="10" xfId="0" applyFont="1" applyFill="1" applyBorder="1" applyAlignment="1" applyProtection="1">
      <alignment horizontal="left" vertical="center"/>
      <protection locked="0"/>
    </xf>
    <xf numFmtId="0" fontId="19" fillId="2" borderId="11" xfId="0" applyFont="1" applyFill="1" applyBorder="1" applyAlignment="1" applyProtection="1">
      <alignment horizontal="left" vertical="center"/>
      <protection locked="0"/>
    </xf>
    <xf numFmtId="0" fontId="4" fillId="0" borderId="51" xfId="0" applyFont="1" applyBorder="1" applyAlignment="1" applyProtection="1">
      <alignment vertical="center"/>
    </xf>
    <xf numFmtId="0" fontId="4" fillId="0" borderId="52" xfId="0" applyFont="1" applyBorder="1" applyAlignment="1" applyProtection="1">
      <alignment vertical="center"/>
    </xf>
    <xf numFmtId="0" fontId="4" fillId="0" borderId="8" xfId="0" applyFont="1" applyBorder="1" applyAlignment="1" applyProtection="1">
      <alignmen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266">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FFCCFF"/>
      <color rgb="FFCCEDFC"/>
      <color rgb="FF000000"/>
      <color rgb="FFA6A6A6"/>
      <color rgb="FFFFE1FF"/>
      <color rgb="FFE2EFDA"/>
      <color rgb="FFFF0000"/>
      <color rgb="FFEEAAFC"/>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D335"/>
  <sheetViews>
    <sheetView showGridLines="0" tabSelected="1" topLeftCell="B1" zoomScaleNormal="100" workbookViewId="0">
      <selection activeCell="B1" sqref="B1"/>
    </sheetView>
  </sheetViews>
  <sheetFormatPr defaultColWidth="9" defaultRowHeight="13.5"/>
  <cols>
    <col min="1" max="1" width="9" style="12" hidden="1" customWidth="1"/>
    <col min="2" max="3" width="1.625" style="5" customWidth="1"/>
    <col min="4" max="4" width="5.375" style="5" customWidth="1"/>
    <col min="5" max="5" width="6.625" style="5" customWidth="1"/>
    <col min="6" max="6" width="5.25" style="5" customWidth="1"/>
    <col min="7" max="7" width="5" style="5" customWidth="1"/>
    <col min="8" max="8" width="7.25" style="5" customWidth="1"/>
    <col min="9" max="9" width="1.625" style="5" customWidth="1"/>
    <col min="10" max="10" width="8.125" style="5" customWidth="1"/>
    <col min="11" max="11" width="2.125" style="5" customWidth="1"/>
    <col min="12" max="12" width="1.625" style="5" customWidth="1"/>
    <col min="13" max="13" width="7.25" style="5" customWidth="1"/>
    <col min="14" max="14" width="4.625" style="5" customWidth="1"/>
    <col min="15" max="15" width="10.25" style="5" customWidth="1"/>
    <col min="16" max="16" width="8.25" style="5" customWidth="1"/>
    <col min="17" max="17" width="2.625" style="5" customWidth="1"/>
    <col min="18" max="18" width="11.375" style="5" customWidth="1"/>
    <col min="19" max="19" width="7.625" style="5" customWidth="1"/>
    <col min="20" max="20" width="17.625" style="5" customWidth="1"/>
    <col min="21" max="21" width="7" style="5" customWidth="1"/>
    <col min="22" max="22" width="10.625" style="5" customWidth="1"/>
    <col min="23" max="23" width="3" style="5" customWidth="1"/>
    <col min="24" max="24" width="6.375" style="5" customWidth="1"/>
    <col min="25" max="25" width="13.5" style="5" customWidth="1"/>
    <col min="26" max="26" width="2.625" style="5" customWidth="1"/>
    <col min="27" max="27" width="3.625" style="5" customWidth="1"/>
    <col min="28" max="29" width="5.875" style="5" customWidth="1"/>
    <col min="30" max="16384" width="9" style="5"/>
  </cols>
  <sheetData>
    <row r="1" spans="1:30" ht="30.2" customHeight="1">
      <c r="A1" s="10" t="s">
        <v>168</v>
      </c>
      <c r="B1" s="2"/>
      <c r="C1" s="3" t="s">
        <v>171</v>
      </c>
      <c r="D1" s="3"/>
      <c r="E1" s="30"/>
      <c r="U1" s="35"/>
      <c r="V1" s="35"/>
      <c r="W1" s="307">
        <v>44927</v>
      </c>
      <c r="X1" s="307"/>
      <c r="Y1" s="307"/>
      <c r="Z1" s="307"/>
      <c r="AA1" s="6"/>
      <c r="AB1" s="6"/>
      <c r="AC1" s="6"/>
      <c r="AD1" s="6"/>
    </row>
    <row r="2" spans="1:30" ht="15" hidden="1" customHeight="1">
      <c r="A2" s="10" t="s">
        <v>16</v>
      </c>
      <c r="B2" s="2"/>
      <c r="C2" s="7"/>
      <c r="D2" s="7"/>
      <c r="E2" s="7"/>
      <c r="F2" s="7"/>
      <c r="G2" s="7"/>
      <c r="H2" s="7"/>
      <c r="AA2" s="6"/>
      <c r="AB2" s="6"/>
      <c r="AC2" s="6"/>
      <c r="AD2" s="6"/>
    </row>
    <row r="3" spans="1:30" ht="30.2" customHeight="1">
      <c r="A3" s="11">
        <v>2023.01</v>
      </c>
      <c r="B3" s="1"/>
      <c r="C3" s="33" t="s">
        <v>172</v>
      </c>
      <c r="D3" s="33"/>
      <c r="E3" s="33"/>
      <c r="F3" s="33"/>
      <c r="G3" s="33"/>
      <c r="H3" s="33"/>
      <c r="I3" s="33"/>
      <c r="J3" s="33"/>
      <c r="K3" s="33"/>
      <c r="L3" s="33"/>
      <c r="M3" s="33"/>
      <c r="N3" s="33"/>
      <c r="O3" s="33"/>
      <c r="P3" s="33"/>
      <c r="Q3" s="33"/>
      <c r="R3" s="33"/>
      <c r="S3" s="33"/>
      <c r="T3" s="33"/>
      <c r="U3" s="33"/>
      <c r="V3" s="33"/>
      <c r="W3" s="33"/>
      <c r="X3" s="33"/>
      <c r="Y3" s="33"/>
      <c r="Z3" s="33"/>
      <c r="AA3" s="6"/>
      <c r="AB3" s="6"/>
      <c r="AC3" s="6"/>
      <c r="AD3" s="6"/>
    </row>
    <row r="4" spans="1:30" s="61" customFormat="1" ht="5.25" customHeight="1">
      <c r="A4" s="56"/>
      <c r="B4" s="57"/>
      <c r="C4" s="58"/>
      <c r="D4" s="59"/>
      <c r="E4" s="59"/>
      <c r="F4" s="59"/>
      <c r="G4" s="59"/>
      <c r="H4" s="59"/>
      <c r="I4" s="59"/>
      <c r="J4" s="59"/>
      <c r="K4" s="59"/>
      <c r="L4" s="59"/>
      <c r="M4" s="59"/>
      <c r="N4" s="59"/>
      <c r="O4" s="59"/>
      <c r="P4" s="59"/>
      <c r="Q4" s="59"/>
      <c r="R4" s="59"/>
      <c r="S4" s="59"/>
      <c r="T4" s="59"/>
      <c r="U4" s="59"/>
      <c r="V4" s="59"/>
      <c r="W4" s="59"/>
      <c r="X4" s="59"/>
      <c r="Y4" s="59"/>
      <c r="Z4" s="60"/>
    </row>
    <row r="5" spans="1:30" s="67" customFormat="1" ht="15" customHeight="1">
      <c r="A5" s="62"/>
      <c r="B5" s="63"/>
      <c r="C5" s="64" t="s">
        <v>12</v>
      </c>
      <c r="D5" s="65"/>
      <c r="E5" s="65"/>
      <c r="F5" s="65"/>
      <c r="G5" s="65"/>
      <c r="H5" s="65"/>
      <c r="I5" s="65"/>
      <c r="J5" s="65"/>
      <c r="K5" s="65"/>
      <c r="L5" s="65"/>
      <c r="M5" s="65"/>
      <c r="N5" s="65"/>
      <c r="O5" s="65"/>
      <c r="P5" s="65"/>
      <c r="Q5" s="65"/>
      <c r="R5" s="65"/>
      <c r="S5" s="65"/>
      <c r="T5" s="65"/>
      <c r="U5" s="65"/>
      <c r="V5" s="65"/>
      <c r="W5" s="65"/>
      <c r="X5" s="65"/>
      <c r="Y5" s="65"/>
      <c r="Z5" s="66"/>
    </row>
    <row r="6" spans="1:30" s="67" customFormat="1" ht="15" customHeight="1">
      <c r="A6" s="62"/>
      <c r="B6" s="68"/>
      <c r="C6" s="64" t="s">
        <v>13</v>
      </c>
      <c r="D6" s="65"/>
      <c r="E6" s="65"/>
      <c r="F6" s="65"/>
      <c r="G6" s="65"/>
      <c r="H6" s="65"/>
      <c r="I6" s="65"/>
      <c r="J6" s="65"/>
      <c r="K6" s="65"/>
      <c r="L6" s="65"/>
      <c r="M6" s="65"/>
      <c r="N6" s="65"/>
      <c r="O6" s="65"/>
      <c r="P6" s="65"/>
      <c r="Q6" s="65"/>
      <c r="R6" s="65"/>
      <c r="S6" s="65"/>
      <c r="T6" s="65"/>
      <c r="U6" s="65"/>
      <c r="V6" s="65"/>
      <c r="W6" s="65"/>
      <c r="X6" s="65"/>
      <c r="Y6" s="65"/>
      <c r="Z6" s="66"/>
    </row>
    <row r="7" spans="1:30" s="67" customFormat="1" ht="15" customHeight="1">
      <c r="A7" s="62"/>
      <c r="B7" s="68"/>
      <c r="C7" s="64" t="s">
        <v>14</v>
      </c>
      <c r="D7" s="65"/>
      <c r="E7" s="65"/>
      <c r="F7" s="65"/>
      <c r="G7" s="65"/>
      <c r="H7" s="65"/>
      <c r="I7" s="65"/>
      <c r="J7" s="65"/>
      <c r="K7" s="65"/>
      <c r="L7" s="65"/>
      <c r="M7" s="65"/>
      <c r="N7" s="65"/>
      <c r="O7" s="65"/>
      <c r="P7" s="65"/>
      <c r="Q7" s="65"/>
      <c r="R7" s="65"/>
      <c r="S7" s="65"/>
      <c r="T7" s="65"/>
      <c r="U7" s="65"/>
      <c r="V7" s="65"/>
      <c r="W7" s="65"/>
      <c r="X7" s="65"/>
      <c r="Y7" s="65"/>
      <c r="Z7" s="66"/>
    </row>
    <row r="8" spans="1:30" s="67" customFormat="1" ht="15" hidden="1" customHeight="1">
      <c r="A8" s="62"/>
      <c r="B8" s="68"/>
      <c r="C8" s="64"/>
      <c r="D8" s="65"/>
      <c r="E8" s="65"/>
      <c r="F8" s="65"/>
      <c r="G8" s="65"/>
      <c r="H8" s="65"/>
      <c r="I8" s="65"/>
      <c r="J8" s="65"/>
      <c r="K8" s="65"/>
      <c r="L8" s="65"/>
      <c r="M8" s="65"/>
      <c r="N8" s="65"/>
      <c r="O8" s="65"/>
      <c r="P8" s="65"/>
      <c r="Q8" s="65"/>
      <c r="R8" s="65"/>
      <c r="S8" s="65"/>
      <c r="T8" s="65"/>
      <c r="U8" s="65"/>
      <c r="V8" s="65"/>
      <c r="W8" s="65"/>
      <c r="X8" s="65"/>
      <c r="Y8" s="65"/>
      <c r="Z8" s="66"/>
    </row>
    <row r="9" spans="1:30" s="61" customFormat="1" ht="5.25" customHeight="1">
      <c r="A9" s="56"/>
      <c r="B9" s="57"/>
      <c r="C9" s="69"/>
      <c r="D9" s="70"/>
      <c r="E9" s="70"/>
      <c r="F9" s="70"/>
      <c r="G9" s="70"/>
      <c r="H9" s="70"/>
      <c r="I9" s="70"/>
      <c r="J9" s="70"/>
      <c r="K9" s="70"/>
      <c r="L9" s="70"/>
      <c r="M9" s="70"/>
      <c r="N9" s="70"/>
      <c r="O9" s="70"/>
      <c r="P9" s="70"/>
      <c r="Q9" s="70"/>
      <c r="R9" s="70"/>
      <c r="S9" s="70"/>
      <c r="T9" s="70"/>
      <c r="U9" s="70"/>
      <c r="V9" s="70"/>
      <c r="W9" s="70"/>
      <c r="X9" s="70"/>
      <c r="Y9" s="70"/>
      <c r="Z9" s="71"/>
    </row>
    <row r="10" spans="1:30" s="61" customFormat="1" ht="30.2" customHeight="1">
      <c r="A10" s="56"/>
      <c r="B10" s="56"/>
    </row>
    <row r="11" spans="1:30" ht="15.75" hidden="1" customHeight="1">
      <c r="A11" s="11"/>
      <c r="B11" s="1"/>
      <c r="E11" s="30"/>
    </row>
    <row r="12" spans="1:30" ht="15.75" hidden="1" customHeight="1">
      <c r="A12" s="11"/>
      <c r="B12" s="1"/>
      <c r="E12" s="30"/>
    </row>
    <row r="13" spans="1:30" s="67" customFormat="1" ht="20.100000000000001" customHeight="1">
      <c r="A13" s="62"/>
      <c r="B13" s="62"/>
      <c r="C13" s="308" t="s">
        <v>90</v>
      </c>
      <c r="D13" s="309"/>
      <c r="E13" s="309"/>
      <c r="F13" s="309"/>
      <c r="G13" s="309"/>
      <c r="H13" s="310"/>
    </row>
    <row r="14" spans="1:30" s="67" customFormat="1" ht="15" customHeight="1">
      <c r="A14" s="62"/>
      <c r="B14" s="62"/>
      <c r="C14" s="72"/>
      <c r="D14" s="73"/>
      <c r="E14" s="73"/>
      <c r="F14" s="73"/>
      <c r="G14" s="73"/>
      <c r="H14" s="73"/>
      <c r="I14" s="74"/>
      <c r="J14" s="74"/>
      <c r="K14" s="74"/>
      <c r="L14" s="74"/>
      <c r="M14" s="74"/>
      <c r="N14" s="74"/>
      <c r="O14" s="74"/>
      <c r="P14" s="74"/>
      <c r="Q14" s="74"/>
      <c r="R14" s="74"/>
      <c r="S14" s="74"/>
      <c r="T14" s="74"/>
      <c r="U14" s="74"/>
      <c r="V14" s="74"/>
      <c r="W14" s="74"/>
      <c r="X14" s="74"/>
      <c r="Y14" s="74"/>
      <c r="Z14" s="75"/>
    </row>
    <row r="15" spans="1:30" s="67" customFormat="1" ht="15.75" hidden="1" customHeight="1">
      <c r="A15" s="62"/>
      <c r="B15" s="62"/>
      <c r="C15" s="76"/>
      <c r="D15" s="77"/>
      <c r="E15" s="342"/>
      <c r="F15" s="342"/>
      <c r="G15" s="342"/>
      <c r="H15" s="342"/>
      <c r="I15" s="78"/>
      <c r="J15" s="343"/>
      <c r="K15" s="343"/>
      <c r="L15" s="343"/>
      <c r="M15" s="343"/>
      <c r="N15" s="343"/>
      <c r="O15" s="343"/>
      <c r="P15" s="343"/>
      <c r="Q15" s="343"/>
      <c r="R15" s="343"/>
      <c r="S15" s="343"/>
      <c r="T15" s="343"/>
      <c r="U15" s="343"/>
      <c r="V15" s="343"/>
      <c r="W15" s="343"/>
      <c r="X15" s="343"/>
      <c r="Y15" s="343"/>
      <c r="Z15" s="79"/>
    </row>
    <row r="16" spans="1:30" s="67" customFormat="1" ht="15.75" hidden="1" customHeight="1">
      <c r="A16" s="62"/>
      <c r="B16" s="62"/>
      <c r="C16" s="76"/>
      <c r="D16" s="77"/>
      <c r="E16" s="171"/>
      <c r="F16" s="171"/>
      <c r="G16" s="171"/>
      <c r="H16" s="171"/>
      <c r="I16" s="78"/>
      <c r="J16" s="172"/>
      <c r="K16" s="172"/>
      <c r="L16" s="172"/>
      <c r="M16" s="172"/>
      <c r="N16" s="172"/>
      <c r="O16" s="172"/>
      <c r="P16" s="172"/>
      <c r="Q16" s="172"/>
      <c r="R16" s="172"/>
      <c r="S16" s="172"/>
      <c r="T16" s="172"/>
      <c r="U16" s="172"/>
      <c r="V16" s="172"/>
      <c r="W16" s="172"/>
      <c r="X16" s="172"/>
      <c r="Y16" s="172"/>
      <c r="Z16" s="79"/>
    </row>
    <row r="17" spans="1:26" s="67" customFormat="1" ht="15.75" hidden="1" customHeight="1">
      <c r="A17" s="62"/>
      <c r="B17" s="62"/>
      <c r="C17" s="76"/>
      <c r="D17" s="77"/>
      <c r="E17" s="171"/>
      <c r="F17" s="171"/>
      <c r="G17" s="171"/>
      <c r="H17" s="171"/>
      <c r="I17" s="78"/>
      <c r="J17" s="172"/>
      <c r="K17" s="172"/>
      <c r="L17" s="172"/>
      <c r="M17" s="172"/>
      <c r="N17" s="172"/>
      <c r="O17" s="172"/>
      <c r="P17" s="172"/>
      <c r="Q17" s="172"/>
      <c r="R17" s="172"/>
      <c r="S17" s="172"/>
      <c r="T17" s="172"/>
      <c r="U17" s="172"/>
      <c r="V17" s="172"/>
      <c r="W17" s="172"/>
      <c r="X17" s="172"/>
      <c r="Y17" s="172"/>
      <c r="Z17" s="79"/>
    </row>
    <row r="18" spans="1:26" s="67" customFormat="1" ht="15.75" hidden="1" customHeight="1">
      <c r="A18" s="62"/>
      <c r="B18" s="62"/>
      <c r="C18" s="76"/>
      <c r="D18" s="77"/>
      <c r="E18" s="171"/>
      <c r="F18" s="171"/>
      <c r="G18" s="171"/>
      <c r="H18" s="171"/>
      <c r="I18" s="78"/>
      <c r="J18" s="172"/>
      <c r="K18" s="172"/>
      <c r="L18" s="172"/>
      <c r="M18" s="172"/>
      <c r="N18" s="172"/>
      <c r="O18" s="172"/>
      <c r="P18" s="172"/>
      <c r="Q18" s="172"/>
      <c r="R18" s="172"/>
      <c r="S18" s="172"/>
      <c r="T18" s="172"/>
      <c r="U18" s="172"/>
      <c r="V18" s="172"/>
      <c r="W18" s="172"/>
      <c r="X18" s="172"/>
      <c r="Y18" s="172"/>
      <c r="Z18" s="79"/>
    </row>
    <row r="19" spans="1:26" s="67" customFormat="1" ht="15.75" hidden="1" customHeight="1">
      <c r="A19" s="62"/>
      <c r="B19" s="62"/>
      <c r="C19" s="76"/>
      <c r="D19" s="77"/>
      <c r="E19" s="171"/>
      <c r="F19" s="171"/>
      <c r="G19" s="171"/>
      <c r="H19" s="171"/>
      <c r="I19" s="78"/>
      <c r="J19" s="172"/>
      <c r="K19" s="172"/>
      <c r="L19" s="172"/>
      <c r="M19" s="172"/>
      <c r="N19" s="172"/>
      <c r="O19" s="172"/>
      <c r="P19" s="172"/>
      <c r="Q19" s="172"/>
      <c r="R19" s="172"/>
      <c r="S19" s="172"/>
      <c r="T19" s="172"/>
      <c r="U19" s="172"/>
      <c r="V19" s="172"/>
      <c r="W19" s="172"/>
      <c r="X19" s="172"/>
      <c r="Y19" s="172"/>
      <c r="Z19" s="79"/>
    </row>
    <row r="20" spans="1:26" s="67" customFormat="1" ht="20.100000000000001" customHeight="1">
      <c r="A20" s="62">
        <f>IF(TRIM($I20)="", 1001, 0)</f>
        <v>1001</v>
      </c>
      <c r="B20" s="62"/>
      <c r="C20" s="76"/>
      <c r="D20" s="77">
        <v>1</v>
      </c>
      <c r="E20" s="67" t="s">
        <v>91</v>
      </c>
      <c r="I20" s="338"/>
      <c r="J20" s="339"/>
      <c r="K20" s="339"/>
      <c r="L20" s="339"/>
      <c r="M20" s="339"/>
      <c r="N20" s="171"/>
      <c r="O20" s="171"/>
      <c r="P20" s="171"/>
      <c r="Q20" s="171"/>
      <c r="R20" s="171"/>
      <c r="S20" s="171"/>
      <c r="T20" s="171"/>
      <c r="U20" s="171"/>
      <c r="V20" s="171"/>
      <c r="W20" s="171"/>
      <c r="X20" s="171"/>
      <c r="Y20" s="171"/>
      <c r="Z20" s="79"/>
    </row>
    <row r="21" spans="1:26" s="67" customFormat="1" ht="20.100000000000001" customHeight="1">
      <c r="A21" s="62"/>
      <c r="B21" s="62"/>
      <c r="C21" s="76"/>
      <c r="D21" s="77"/>
      <c r="E21" s="171"/>
      <c r="F21" s="171"/>
      <c r="G21" s="171"/>
      <c r="H21" s="171"/>
      <c r="I21" s="78"/>
      <c r="J21" s="173" t="s">
        <v>173</v>
      </c>
      <c r="K21" s="172"/>
      <c r="L21" s="172"/>
      <c r="M21" s="172"/>
      <c r="N21" s="172"/>
      <c r="O21" s="172"/>
      <c r="P21" s="172"/>
      <c r="Q21" s="172"/>
      <c r="R21" s="172"/>
      <c r="S21" s="172"/>
      <c r="T21" s="172"/>
      <c r="U21" s="172"/>
      <c r="V21" s="172"/>
      <c r="W21" s="172"/>
      <c r="X21" s="172"/>
      <c r="Y21" s="172"/>
      <c r="Z21" s="79"/>
    </row>
    <row r="22" spans="1:26" s="67" customFormat="1" ht="20.100000000000001" customHeight="1">
      <c r="A22" s="62">
        <f>IF(AND(TRIM($I22)&lt;&gt;"", OR(ISERROR(FIND("@"&amp;LEFT($I22,3)&amp;"@", 都道府県3))=FALSE, ISERROR(FIND("@"&amp;LEFT($I22,4)&amp;"@",都道府県4))=FALSE))=FALSE, 1001, 0)</f>
        <v>1001</v>
      </c>
      <c r="B22" s="62"/>
      <c r="C22" s="76"/>
      <c r="D22" s="77">
        <v>2</v>
      </c>
      <c r="E22" s="67" t="s">
        <v>92</v>
      </c>
      <c r="I22" s="340"/>
      <c r="J22" s="340"/>
      <c r="K22" s="340"/>
      <c r="L22" s="340"/>
      <c r="M22" s="340"/>
      <c r="N22" s="340"/>
      <c r="O22" s="340"/>
      <c r="P22" s="340"/>
      <c r="Q22" s="341"/>
      <c r="R22" s="340"/>
      <c r="S22" s="340"/>
      <c r="T22" s="340"/>
      <c r="U22" s="340"/>
      <c r="V22" s="340"/>
      <c r="W22" s="340"/>
      <c r="X22" s="340"/>
      <c r="Y22" s="340"/>
      <c r="Z22" s="79"/>
    </row>
    <row r="23" spans="1:26" s="67" customFormat="1" ht="20.100000000000001" customHeight="1">
      <c r="A23" s="62"/>
      <c r="B23" s="62"/>
      <c r="C23" s="76"/>
      <c r="D23" s="77"/>
      <c r="E23" s="171"/>
      <c r="F23" s="171"/>
      <c r="G23" s="171"/>
      <c r="H23" s="171"/>
      <c r="I23" s="78"/>
      <c r="J23" s="173" t="s">
        <v>93</v>
      </c>
      <c r="K23" s="172"/>
      <c r="L23" s="172"/>
      <c r="M23" s="172"/>
      <c r="N23" s="172"/>
      <c r="O23" s="172"/>
      <c r="P23" s="172"/>
      <c r="Q23" s="172"/>
      <c r="R23" s="172"/>
      <c r="S23" s="172"/>
      <c r="T23" s="172"/>
      <c r="U23" s="172"/>
      <c r="V23" s="172"/>
      <c r="W23" s="172"/>
      <c r="X23" s="172"/>
      <c r="Y23" s="172"/>
      <c r="Z23" s="79"/>
    </row>
    <row r="24" spans="1:26" s="67" customFormat="1" ht="20.100000000000001" customHeight="1">
      <c r="A24" s="62">
        <f>IF(TRIM($I24)="", 1001, 0)</f>
        <v>1001</v>
      </c>
      <c r="B24" s="62"/>
      <c r="C24" s="76"/>
      <c r="D24" s="77">
        <v>3</v>
      </c>
      <c r="E24" s="67" t="s">
        <v>94</v>
      </c>
      <c r="I24" s="311"/>
      <c r="J24" s="311"/>
      <c r="K24" s="311"/>
      <c r="L24" s="311"/>
      <c r="M24" s="311"/>
      <c r="N24" s="311"/>
      <c r="O24" s="311"/>
      <c r="P24" s="311"/>
      <c r="Q24" s="313"/>
      <c r="R24" s="311"/>
      <c r="S24" s="311"/>
      <c r="T24" s="311"/>
      <c r="U24" s="311"/>
      <c r="V24" s="311"/>
      <c r="W24" s="311"/>
      <c r="X24" s="311"/>
      <c r="Y24" s="311"/>
      <c r="Z24" s="79"/>
    </row>
    <row r="25" spans="1:26" s="67" customFormat="1" ht="20.100000000000001" customHeight="1">
      <c r="A25" s="62"/>
      <c r="B25" s="62"/>
      <c r="C25" s="80"/>
      <c r="D25" s="171"/>
      <c r="E25" s="171"/>
      <c r="F25" s="171"/>
      <c r="G25" s="171"/>
      <c r="H25" s="171"/>
      <c r="I25" s="78"/>
      <c r="J25" s="173" t="s">
        <v>153</v>
      </c>
      <c r="K25" s="172"/>
      <c r="L25" s="172"/>
      <c r="M25" s="172"/>
      <c r="N25" s="172"/>
      <c r="O25" s="172"/>
      <c r="P25" s="172"/>
      <c r="Q25" s="172"/>
      <c r="R25" s="172"/>
      <c r="S25" s="172"/>
      <c r="T25" s="172"/>
      <c r="U25" s="172"/>
      <c r="V25" s="172"/>
      <c r="W25" s="172"/>
      <c r="X25" s="172"/>
      <c r="Y25" s="172"/>
      <c r="Z25" s="79"/>
    </row>
    <row r="26" spans="1:26" s="67" customFormat="1" ht="20.100000000000001" customHeight="1">
      <c r="A26" s="62">
        <f>IF(TRIM($I26)="", 1001, 0)</f>
        <v>1001</v>
      </c>
      <c r="B26" s="62"/>
      <c r="C26" s="76"/>
      <c r="D26" s="77">
        <v>4</v>
      </c>
      <c r="E26" s="67" t="s">
        <v>95</v>
      </c>
      <c r="I26" s="311"/>
      <c r="J26" s="311"/>
      <c r="K26" s="311"/>
      <c r="L26" s="311"/>
      <c r="M26" s="311"/>
      <c r="N26" s="311"/>
      <c r="O26" s="311"/>
      <c r="P26" s="311"/>
      <c r="Q26" s="313"/>
      <c r="R26" s="311"/>
      <c r="S26" s="311"/>
      <c r="T26" s="311"/>
      <c r="U26" s="311"/>
      <c r="V26" s="311"/>
      <c r="W26" s="311"/>
      <c r="X26" s="311"/>
      <c r="Y26" s="311"/>
      <c r="Z26" s="79"/>
    </row>
    <row r="27" spans="1:26" s="67" customFormat="1" ht="20.100000000000001" customHeight="1">
      <c r="A27" s="62"/>
      <c r="B27" s="62"/>
      <c r="C27" s="80"/>
      <c r="D27" s="171"/>
      <c r="E27" s="171"/>
      <c r="F27" s="171"/>
      <c r="G27" s="171"/>
      <c r="H27" s="171"/>
      <c r="I27" s="78"/>
      <c r="J27" s="173" t="s">
        <v>154</v>
      </c>
      <c r="K27" s="172"/>
      <c r="L27" s="172"/>
      <c r="M27" s="172"/>
      <c r="N27" s="172"/>
      <c r="O27" s="172"/>
      <c r="P27" s="172"/>
      <c r="Q27" s="81"/>
      <c r="R27" s="172"/>
      <c r="S27" s="172"/>
      <c r="T27" s="172"/>
      <c r="U27" s="172"/>
      <c r="V27" s="172"/>
      <c r="W27" s="172"/>
      <c r="X27" s="172"/>
      <c r="Y27" s="172"/>
      <c r="Z27" s="82"/>
    </row>
    <row r="28" spans="1:26" s="67" customFormat="1" ht="20.100000000000001" customHeight="1">
      <c r="A28" s="62">
        <f>IF(TRIM($I28)="", 1001, 0)</f>
        <v>1001</v>
      </c>
      <c r="B28" s="62"/>
      <c r="C28" s="76"/>
      <c r="D28" s="77">
        <v>5</v>
      </c>
      <c r="E28" s="67" t="s">
        <v>96</v>
      </c>
      <c r="I28" s="311"/>
      <c r="J28" s="311"/>
      <c r="K28" s="311"/>
      <c r="L28" s="311"/>
      <c r="M28" s="311"/>
      <c r="N28" s="311"/>
      <c r="O28" s="311"/>
      <c r="P28" s="311"/>
      <c r="Q28" s="311"/>
      <c r="R28" s="311"/>
      <c r="S28" s="311"/>
      <c r="T28" s="311"/>
      <c r="U28" s="311"/>
      <c r="V28" s="311"/>
      <c r="W28" s="311"/>
      <c r="X28" s="311"/>
      <c r="Y28" s="311"/>
      <c r="Z28" s="79"/>
    </row>
    <row r="29" spans="1:26" s="67" customFormat="1" ht="20.100000000000001" customHeight="1">
      <c r="A29" s="62"/>
      <c r="B29" s="62"/>
      <c r="C29" s="80"/>
      <c r="D29" s="171"/>
      <c r="E29" s="171"/>
      <c r="F29" s="171"/>
      <c r="G29" s="171"/>
      <c r="H29" s="171"/>
      <c r="I29" s="78"/>
      <c r="J29" s="173" t="s">
        <v>97</v>
      </c>
      <c r="K29" s="172"/>
      <c r="L29" s="172"/>
      <c r="M29" s="172"/>
      <c r="N29" s="172"/>
      <c r="O29" s="172"/>
      <c r="P29" s="172"/>
      <c r="Q29" s="172"/>
      <c r="R29" s="172"/>
      <c r="S29" s="172"/>
      <c r="T29" s="172"/>
      <c r="U29" s="172"/>
      <c r="V29" s="172"/>
      <c r="W29" s="172"/>
      <c r="X29" s="172"/>
      <c r="Y29" s="172"/>
      <c r="Z29" s="82"/>
    </row>
    <row r="30" spans="1:26" s="67" customFormat="1" ht="20.100000000000001" customHeight="1">
      <c r="A30" s="62">
        <f>IF(OR(TRIM($I30)="", NOT(OR(IFERROR(SEARCH(" ",$I30),0)&gt;0, IFERROR(SEARCH("　",$I30),0)&gt;0))), 1001, 0)</f>
        <v>1001</v>
      </c>
      <c r="B30" s="62"/>
      <c r="C30" s="76"/>
      <c r="D30" s="77">
        <v>6</v>
      </c>
      <c r="E30" s="67" t="s">
        <v>98</v>
      </c>
      <c r="I30" s="311"/>
      <c r="J30" s="311"/>
      <c r="K30" s="311"/>
      <c r="L30" s="311"/>
      <c r="M30" s="311"/>
      <c r="N30" s="311"/>
      <c r="O30" s="311"/>
      <c r="P30" s="311"/>
      <c r="Q30" s="311"/>
      <c r="R30" s="311"/>
      <c r="S30" s="311"/>
      <c r="T30" s="311"/>
      <c r="U30" s="311"/>
      <c r="V30" s="311"/>
      <c r="W30" s="311"/>
      <c r="X30" s="311"/>
      <c r="Y30" s="311"/>
      <c r="Z30" s="79"/>
    </row>
    <row r="31" spans="1:26" s="67" customFormat="1" ht="20.100000000000001" customHeight="1">
      <c r="A31" s="62"/>
      <c r="B31" s="62"/>
      <c r="C31" s="80"/>
      <c r="D31" s="171"/>
      <c r="E31" s="171"/>
      <c r="F31" s="171"/>
      <c r="G31" s="171"/>
      <c r="H31" s="171"/>
      <c r="I31" s="83"/>
      <c r="J31" s="173" t="s">
        <v>99</v>
      </c>
      <c r="K31" s="173"/>
      <c r="L31" s="173"/>
      <c r="M31" s="173"/>
      <c r="N31" s="173"/>
      <c r="O31" s="173"/>
      <c r="P31" s="173"/>
      <c r="Q31" s="173"/>
      <c r="R31" s="173"/>
      <c r="S31" s="173"/>
      <c r="T31" s="173"/>
      <c r="U31" s="173"/>
      <c r="V31" s="173"/>
      <c r="W31" s="173"/>
      <c r="X31" s="173"/>
      <c r="Y31" s="173"/>
      <c r="Z31" s="82"/>
    </row>
    <row r="32" spans="1:26" s="67" customFormat="1" ht="20.100000000000001" customHeight="1">
      <c r="A32" s="62">
        <f>IF(OR(TRIM($I32)="", NOT(OR(IFERROR(SEARCH(" ",$I32),0)&gt;0, IFERROR(SEARCH("　",$I32),0)&gt;0))), 1001, 0)</f>
        <v>1001</v>
      </c>
      <c r="B32" s="62"/>
      <c r="C32" s="76"/>
      <c r="D32" s="77">
        <v>7</v>
      </c>
      <c r="E32" s="67" t="s">
        <v>100</v>
      </c>
      <c r="I32" s="311"/>
      <c r="J32" s="311"/>
      <c r="K32" s="311"/>
      <c r="L32" s="311"/>
      <c r="M32" s="311"/>
      <c r="N32" s="311"/>
      <c r="O32" s="311"/>
      <c r="P32" s="311"/>
      <c r="Q32" s="311"/>
      <c r="R32" s="311"/>
      <c r="S32" s="311"/>
      <c r="T32" s="311"/>
      <c r="U32" s="311"/>
      <c r="V32" s="311"/>
      <c r="W32" s="311"/>
      <c r="X32" s="311"/>
      <c r="Y32" s="311"/>
      <c r="Z32" s="79"/>
    </row>
    <row r="33" spans="1:27" s="67" customFormat="1" ht="20.100000000000001" customHeight="1">
      <c r="A33" s="62"/>
      <c r="B33" s="62"/>
      <c r="C33" s="80"/>
      <c r="D33" s="171"/>
      <c r="E33" s="171"/>
      <c r="F33" s="171"/>
      <c r="G33" s="171"/>
      <c r="H33" s="171"/>
      <c r="I33" s="83"/>
      <c r="J33" s="173" t="s">
        <v>101</v>
      </c>
      <c r="K33" s="173"/>
      <c r="L33" s="173"/>
      <c r="M33" s="173"/>
      <c r="N33" s="173"/>
      <c r="O33" s="173"/>
      <c r="P33" s="173"/>
      <c r="Q33" s="173"/>
      <c r="R33" s="173"/>
      <c r="S33" s="173"/>
      <c r="T33" s="173"/>
      <c r="U33" s="173"/>
      <c r="V33" s="173"/>
      <c r="W33" s="173"/>
      <c r="X33" s="173"/>
      <c r="Y33" s="173"/>
      <c r="Z33" s="79"/>
    </row>
    <row r="34" spans="1:27" s="67" customFormat="1" ht="20.100000000000001" customHeight="1">
      <c r="A34" s="62">
        <f>IF(NOT(AND(TRIM($I34)&lt;&gt;"",ISNUMBER(VALUE(SUBSTITUTE($I34,"-",""))), IFERROR(SEARCH("-",$I34),0)&gt;0)), 1001, 0)</f>
        <v>1001</v>
      </c>
      <c r="B34" s="62"/>
      <c r="C34" s="76"/>
      <c r="D34" s="77">
        <v>8</v>
      </c>
      <c r="E34" s="67" t="s">
        <v>102</v>
      </c>
      <c r="I34" s="311"/>
      <c r="J34" s="311"/>
      <c r="K34" s="311"/>
      <c r="L34" s="311"/>
      <c r="M34" s="311"/>
      <c r="O34" s="84" t="s">
        <v>103</v>
      </c>
      <c r="P34" s="170"/>
      <c r="Q34" s="67" t="s">
        <v>104</v>
      </c>
      <c r="Y34" s="172"/>
      <c r="Z34" s="79"/>
    </row>
    <row r="35" spans="1:27" s="67" customFormat="1" ht="20.100000000000001" customHeight="1">
      <c r="A35" s="62"/>
      <c r="B35" s="62"/>
      <c r="C35" s="80"/>
      <c r="D35" s="171"/>
      <c r="E35" s="171"/>
      <c r="F35" s="171"/>
      <c r="G35" s="171"/>
      <c r="H35" s="171"/>
      <c r="I35" s="78"/>
      <c r="J35" s="173" t="s">
        <v>105</v>
      </c>
      <c r="K35" s="172"/>
      <c r="L35" s="172"/>
      <c r="M35" s="172"/>
      <c r="N35" s="172"/>
      <c r="O35" s="172"/>
      <c r="P35" s="172"/>
      <c r="Q35" s="172"/>
      <c r="R35" s="172"/>
      <c r="S35" s="172"/>
      <c r="T35" s="172"/>
      <c r="U35" s="172"/>
      <c r="V35" s="172"/>
      <c r="W35" s="172"/>
      <c r="X35" s="172"/>
      <c r="Y35" s="172"/>
      <c r="Z35" s="79"/>
    </row>
    <row r="36" spans="1:27" s="67" customFormat="1" ht="20.100000000000001" customHeight="1">
      <c r="A36" s="62">
        <f>IF(AND(TRIM($I36)&lt;&gt;"", NOT(AND(ISNUMBER(VALUE(SUBSTITUTE($I36,"-",""))), IFERROR(SEARCH("-",$I36),0)&gt;0))), 1001, 0)</f>
        <v>0</v>
      </c>
      <c r="B36" s="62"/>
      <c r="C36" s="76"/>
      <c r="D36" s="77">
        <v>9</v>
      </c>
      <c r="E36" s="67" t="s">
        <v>106</v>
      </c>
      <c r="I36" s="311"/>
      <c r="J36" s="311"/>
      <c r="K36" s="311"/>
      <c r="L36" s="311"/>
      <c r="M36" s="311"/>
      <c r="N36" s="172"/>
      <c r="O36" s="172"/>
      <c r="P36" s="172"/>
      <c r="Q36" s="172"/>
      <c r="R36" s="172"/>
      <c r="S36" s="172"/>
      <c r="T36" s="172"/>
      <c r="U36" s="172"/>
      <c r="V36" s="172"/>
      <c r="W36" s="172"/>
      <c r="X36" s="172"/>
      <c r="Y36" s="172"/>
      <c r="Z36" s="79"/>
    </row>
    <row r="37" spans="1:27" s="67" customFormat="1" ht="20.100000000000001" customHeight="1">
      <c r="A37" s="62"/>
      <c r="B37" s="62"/>
      <c r="C37" s="80"/>
      <c r="D37" s="171"/>
      <c r="E37" s="171"/>
      <c r="F37" s="171"/>
      <c r="G37" s="171"/>
      <c r="H37" s="171"/>
      <c r="I37" s="78"/>
      <c r="J37" s="173" t="s">
        <v>105</v>
      </c>
      <c r="K37" s="172"/>
      <c r="L37" s="172"/>
      <c r="M37" s="172"/>
      <c r="N37" s="172"/>
      <c r="O37" s="172"/>
      <c r="P37" s="172"/>
      <c r="Q37" s="172"/>
      <c r="R37" s="172"/>
      <c r="S37" s="172"/>
      <c r="T37" s="172"/>
      <c r="U37" s="172"/>
      <c r="V37" s="172"/>
      <c r="W37" s="172"/>
      <c r="X37" s="172"/>
      <c r="Y37" s="172"/>
      <c r="Z37" s="79"/>
    </row>
    <row r="38" spans="1:27" s="67" customFormat="1" ht="20.100000000000001" customHeight="1">
      <c r="A38" s="62">
        <f>IF(NOT(AND(TRIM($I38)&lt;&gt;"", IFERROR(SEARCH("@",$I38),0)&gt;0)), 1001, 0)</f>
        <v>1001</v>
      </c>
      <c r="B38" s="62"/>
      <c r="C38" s="80"/>
      <c r="D38" s="77">
        <v>10</v>
      </c>
      <c r="E38" s="67" t="s">
        <v>107</v>
      </c>
      <c r="I38" s="311"/>
      <c r="J38" s="311"/>
      <c r="K38" s="311"/>
      <c r="L38" s="311"/>
      <c r="M38" s="311"/>
      <c r="N38" s="311"/>
      <c r="O38" s="311"/>
      <c r="P38" s="311"/>
      <c r="Q38" s="259"/>
      <c r="R38" s="311"/>
      <c r="S38" s="311"/>
      <c r="T38" s="311"/>
      <c r="U38" s="311"/>
      <c r="V38" s="311"/>
      <c r="W38" s="311"/>
      <c r="X38" s="311"/>
      <c r="Y38" s="311"/>
      <c r="Z38" s="79"/>
    </row>
    <row r="39" spans="1:27" s="67" customFormat="1" ht="20.100000000000001" customHeight="1">
      <c r="A39" s="62"/>
      <c r="B39" s="62"/>
      <c r="C39" s="80"/>
      <c r="D39" s="77"/>
      <c r="I39" s="78"/>
      <c r="J39" s="169" t="s">
        <v>179</v>
      </c>
      <c r="K39" s="85"/>
      <c r="L39" s="173"/>
      <c r="M39" s="173"/>
      <c r="N39" s="173"/>
      <c r="O39" s="173"/>
      <c r="P39" s="173"/>
      <c r="Q39" s="86"/>
      <c r="R39" s="173"/>
      <c r="S39" s="173"/>
      <c r="T39" s="173"/>
      <c r="U39" s="173"/>
      <c r="V39" s="173"/>
      <c r="W39" s="173"/>
      <c r="X39" s="173"/>
      <c r="Y39" s="173"/>
      <c r="Z39" s="171"/>
      <c r="AA39" s="87"/>
    </row>
    <row r="40" spans="1:27" s="67" customFormat="1" ht="20.100000000000001" customHeight="1">
      <c r="A40" s="62">
        <f>IF(AND($I40&lt;&gt;"一致する", $I40&lt;&gt;"一致しない"), 1001, 0)</f>
        <v>0</v>
      </c>
      <c r="B40" s="62"/>
      <c r="C40" s="76"/>
      <c r="D40" s="77">
        <v>11</v>
      </c>
      <c r="E40" s="67" t="s">
        <v>108</v>
      </c>
      <c r="I40" s="311" t="s">
        <v>109</v>
      </c>
      <c r="J40" s="311"/>
      <c r="K40" s="311"/>
      <c r="L40" s="311"/>
      <c r="M40" s="311"/>
      <c r="N40" s="171"/>
      <c r="O40" s="171"/>
      <c r="P40" s="171"/>
      <c r="Q40" s="171"/>
      <c r="R40" s="171"/>
      <c r="S40" s="171"/>
      <c r="T40" s="171"/>
      <c r="U40" s="171"/>
      <c r="V40" s="171"/>
      <c r="W40" s="171"/>
      <c r="X40" s="171"/>
      <c r="Y40" s="171"/>
      <c r="Z40" s="79"/>
      <c r="AA40" s="171"/>
    </row>
    <row r="41" spans="1:27" s="67" customFormat="1" ht="20.100000000000001" customHeight="1">
      <c r="A41" s="62"/>
      <c r="B41" s="62"/>
      <c r="C41" s="80"/>
      <c r="D41" s="171"/>
      <c r="E41" s="171"/>
      <c r="F41" s="171"/>
      <c r="G41" s="171"/>
      <c r="H41" s="171"/>
      <c r="I41" s="83"/>
      <c r="J41" s="88" t="s">
        <v>146</v>
      </c>
      <c r="K41" s="173"/>
      <c r="L41" s="173"/>
      <c r="M41" s="173"/>
      <c r="N41" s="173"/>
      <c r="O41" s="173"/>
      <c r="P41" s="173"/>
      <c r="Q41" s="173"/>
      <c r="R41" s="173"/>
      <c r="S41" s="173"/>
      <c r="T41" s="173"/>
      <c r="U41" s="173"/>
      <c r="V41" s="173"/>
      <c r="W41" s="173"/>
      <c r="X41" s="173"/>
      <c r="Y41" s="173"/>
      <c r="Z41" s="89"/>
      <c r="AA41" s="171"/>
    </row>
    <row r="42" spans="1:27" s="67" customFormat="1" ht="20.100000000000001" customHeight="1">
      <c r="A42" s="62"/>
      <c r="B42" s="62"/>
      <c r="C42" s="90"/>
      <c r="D42" s="91"/>
      <c r="E42" s="91"/>
      <c r="F42" s="91"/>
      <c r="G42" s="91"/>
      <c r="H42" s="91"/>
      <c r="I42" s="92"/>
      <c r="J42" s="92"/>
      <c r="K42" s="93"/>
      <c r="L42" s="92"/>
      <c r="M42" s="92"/>
      <c r="N42" s="92"/>
      <c r="O42" s="92"/>
      <c r="P42" s="92"/>
      <c r="Q42" s="92"/>
      <c r="R42" s="92"/>
      <c r="S42" s="92"/>
      <c r="T42" s="92"/>
      <c r="U42" s="92"/>
      <c r="V42" s="92"/>
      <c r="W42" s="92"/>
      <c r="X42" s="92"/>
      <c r="Y42" s="92"/>
      <c r="Z42" s="94"/>
    </row>
    <row r="43" spans="1:27" s="67" customFormat="1" ht="15" customHeight="1">
      <c r="A43" s="62"/>
      <c r="B43" s="62"/>
      <c r="C43" s="171"/>
      <c r="D43" s="171"/>
      <c r="E43" s="171"/>
      <c r="F43" s="171"/>
      <c r="G43" s="171"/>
      <c r="H43" s="171"/>
      <c r="I43" s="95"/>
      <c r="J43" s="96"/>
      <c r="K43" s="96"/>
      <c r="L43" s="96"/>
      <c r="M43" s="96"/>
      <c r="N43" s="96"/>
      <c r="O43" s="96"/>
      <c r="P43" s="96"/>
      <c r="Q43" s="96"/>
      <c r="R43" s="96"/>
      <c r="S43" s="96"/>
      <c r="T43" s="96"/>
      <c r="U43" s="96"/>
      <c r="V43" s="96"/>
      <c r="W43" s="96"/>
      <c r="X43" s="96"/>
      <c r="Y43" s="96"/>
      <c r="Z43" s="171"/>
    </row>
    <row r="44" spans="1:27" s="67" customFormat="1" ht="15.75" hidden="1" customHeight="1">
      <c r="A44" s="62"/>
      <c r="B44" s="62"/>
      <c r="C44" s="171"/>
      <c r="D44" s="171"/>
      <c r="E44" s="171"/>
      <c r="F44" s="171"/>
      <c r="G44" s="171"/>
      <c r="H44" s="171"/>
      <c r="I44" s="96"/>
      <c r="J44" s="171"/>
      <c r="K44" s="171"/>
      <c r="L44" s="171"/>
      <c r="M44" s="171"/>
      <c r="N44" s="171"/>
      <c r="O44" s="171"/>
      <c r="P44" s="171"/>
      <c r="Q44" s="171"/>
      <c r="R44" s="171"/>
      <c r="S44" s="171"/>
      <c r="T44" s="171"/>
      <c r="U44" s="171"/>
      <c r="V44" s="171"/>
      <c r="W44" s="171"/>
      <c r="X44" s="171"/>
      <c r="Y44" s="171"/>
      <c r="Z44" s="171"/>
    </row>
    <row r="45" spans="1:27" s="67" customFormat="1" ht="15.75" hidden="1" customHeight="1">
      <c r="A45" s="62"/>
      <c r="B45" s="62"/>
      <c r="C45" s="171"/>
      <c r="D45" s="171"/>
      <c r="E45" s="171"/>
      <c r="F45" s="171"/>
      <c r="G45" s="171"/>
      <c r="H45" s="171"/>
      <c r="I45" s="96"/>
      <c r="J45" s="171"/>
      <c r="K45" s="171"/>
      <c r="L45" s="171"/>
      <c r="M45" s="171"/>
      <c r="N45" s="171"/>
      <c r="O45" s="171"/>
      <c r="P45" s="171"/>
      <c r="Q45" s="171"/>
      <c r="R45" s="171"/>
      <c r="S45" s="171"/>
      <c r="T45" s="171"/>
      <c r="U45" s="171"/>
      <c r="V45" s="171"/>
      <c r="W45" s="171"/>
      <c r="X45" s="171"/>
      <c r="Y45" s="171"/>
      <c r="Z45" s="171"/>
    </row>
    <row r="46" spans="1:27" s="67" customFormat="1" ht="15.75" hidden="1" customHeight="1">
      <c r="A46" s="62"/>
      <c r="B46" s="62"/>
      <c r="C46" s="171"/>
      <c r="D46" s="171"/>
      <c r="E46" s="171"/>
      <c r="F46" s="171"/>
      <c r="G46" s="171"/>
      <c r="H46" s="171"/>
      <c r="I46" s="96"/>
      <c r="J46" s="171"/>
      <c r="K46" s="171"/>
      <c r="L46" s="171"/>
      <c r="M46" s="171"/>
      <c r="N46" s="171"/>
      <c r="O46" s="171"/>
      <c r="P46" s="171"/>
      <c r="Q46" s="171"/>
      <c r="R46" s="171"/>
      <c r="S46" s="171"/>
      <c r="T46" s="171"/>
      <c r="U46" s="171"/>
      <c r="V46" s="171"/>
      <c r="W46" s="171"/>
      <c r="X46" s="171"/>
      <c r="Y46" s="171"/>
      <c r="Z46" s="171"/>
    </row>
    <row r="47" spans="1:27" s="67" customFormat="1" ht="15.75" hidden="1" customHeight="1">
      <c r="A47" s="62"/>
      <c r="B47" s="62"/>
      <c r="C47" s="171"/>
      <c r="D47" s="171"/>
      <c r="E47" s="171"/>
      <c r="F47" s="171"/>
      <c r="G47" s="171"/>
      <c r="H47" s="171"/>
      <c r="I47" s="96"/>
      <c r="J47" s="171"/>
      <c r="K47" s="171"/>
      <c r="L47" s="171"/>
      <c r="M47" s="171"/>
      <c r="N47" s="171"/>
      <c r="O47" s="171"/>
      <c r="P47" s="171"/>
      <c r="Q47" s="171"/>
      <c r="R47" s="171"/>
      <c r="S47" s="171"/>
      <c r="T47" s="171"/>
      <c r="U47" s="171"/>
      <c r="V47" s="171"/>
      <c r="W47" s="171"/>
      <c r="X47" s="171"/>
      <c r="Y47" s="171"/>
      <c r="Z47" s="171"/>
    </row>
    <row r="48" spans="1:27" s="67" customFormat="1" ht="15.75" hidden="1" customHeight="1">
      <c r="A48" s="62"/>
      <c r="B48" s="62"/>
      <c r="C48" s="171"/>
      <c r="D48" s="171"/>
      <c r="E48" s="171"/>
      <c r="F48" s="171"/>
      <c r="G48" s="171"/>
      <c r="H48" s="171"/>
      <c r="I48" s="96"/>
      <c r="J48" s="171"/>
      <c r="K48" s="171"/>
      <c r="L48" s="171"/>
      <c r="M48" s="171"/>
      <c r="N48" s="171"/>
      <c r="O48" s="171"/>
      <c r="P48" s="171"/>
      <c r="Q48" s="171"/>
      <c r="R48" s="171"/>
      <c r="S48" s="171"/>
      <c r="T48" s="171"/>
      <c r="U48" s="171"/>
      <c r="V48" s="171"/>
      <c r="W48" s="171"/>
      <c r="X48" s="171"/>
      <c r="Y48" s="171"/>
      <c r="Z48" s="171"/>
    </row>
    <row r="49" spans="1:26" s="67" customFormat="1" ht="15.75" hidden="1" customHeight="1">
      <c r="A49" s="62"/>
      <c r="B49" s="62"/>
      <c r="C49" s="171"/>
      <c r="D49" s="171"/>
      <c r="E49" s="171"/>
      <c r="F49" s="171"/>
      <c r="G49" s="171"/>
      <c r="H49" s="171"/>
      <c r="I49" s="96"/>
      <c r="J49" s="171"/>
      <c r="K49" s="171"/>
      <c r="L49" s="171"/>
      <c r="M49" s="171"/>
      <c r="N49" s="171"/>
      <c r="O49" s="171"/>
      <c r="P49" s="171"/>
      <c r="Q49" s="171"/>
      <c r="R49" s="171"/>
      <c r="S49" s="171"/>
      <c r="T49" s="171"/>
      <c r="U49" s="171"/>
      <c r="V49" s="171"/>
      <c r="W49" s="171"/>
      <c r="X49" s="171"/>
      <c r="Y49" s="171"/>
      <c r="Z49" s="171"/>
    </row>
    <row r="50" spans="1:26" s="67" customFormat="1" ht="15.75" hidden="1" customHeight="1">
      <c r="A50" s="62"/>
      <c r="B50" s="62"/>
      <c r="C50" s="171"/>
      <c r="D50" s="171"/>
      <c r="E50" s="171"/>
      <c r="F50" s="171"/>
      <c r="G50" s="171"/>
      <c r="H50" s="171"/>
      <c r="I50" s="96"/>
      <c r="J50" s="171"/>
      <c r="K50" s="171"/>
      <c r="L50" s="171"/>
      <c r="M50" s="171"/>
      <c r="N50" s="171"/>
      <c r="O50" s="171"/>
      <c r="P50" s="171"/>
      <c r="Q50" s="171"/>
      <c r="R50" s="171"/>
      <c r="S50" s="171"/>
      <c r="T50" s="171"/>
      <c r="U50" s="171"/>
      <c r="V50" s="171"/>
      <c r="W50" s="171"/>
      <c r="X50" s="171"/>
      <c r="Y50" s="171"/>
      <c r="Z50" s="171"/>
    </row>
    <row r="51" spans="1:26" s="67" customFormat="1" ht="15.75" hidden="1" customHeight="1">
      <c r="A51" s="62"/>
      <c r="B51" s="62"/>
      <c r="C51" s="171"/>
      <c r="D51" s="171"/>
      <c r="E51" s="171"/>
      <c r="F51" s="171"/>
      <c r="G51" s="171"/>
      <c r="H51" s="171"/>
      <c r="I51" s="96"/>
      <c r="J51" s="171"/>
      <c r="K51" s="171"/>
      <c r="L51" s="171"/>
      <c r="M51" s="171"/>
      <c r="N51" s="171"/>
      <c r="O51" s="171"/>
      <c r="P51" s="171"/>
      <c r="Q51" s="171"/>
      <c r="R51" s="171"/>
      <c r="S51" s="171"/>
      <c r="T51" s="171"/>
      <c r="U51" s="171"/>
      <c r="V51" s="171"/>
      <c r="W51" s="171"/>
      <c r="X51" s="171"/>
      <c r="Y51" s="171"/>
      <c r="Z51" s="171"/>
    </row>
    <row r="52" spans="1:26" s="67" customFormat="1" ht="15.75" hidden="1" customHeight="1">
      <c r="A52" s="62"/>
      <c r="B52" s="62"/>
      <c r="C52" s="171"/>
      <c r="D52" s="171"/>
      <c r="E52" s="171"/>
      <c r="F52" s="171"/>
      <c r="G52" s="171"/>
      <c r="H52" s="171"/>
      <c r="I52" s="96"/>
      <c r="J52" s="171"/>
      <c r="K52" s="171"/>
      <c r="L52" s="171"/>
      <c r="M52" s="171"/>
      <c r="N52" s="171"/>
      <c r="O52" s="171"/>
      <c r="P52" s="171"/>
      <c r="Q52" s="171"/>
      <c r="R52" s="171"/>
      <c r="S52" s="171"/>
      <c r="T52" s="171"/>
      <c r="U52" s="171"/>
      <c r="V52" s="171"/>
      <c r="W52" s="171"/>
      <c r="X52" s="171"/>
      <c r="Y52" s="171"/>
      <c r="Z52" s="171"/>
    </row>
    <row r="53" spans="1:26" s="67" customFormat="1" ht="15.75" hidden="1" customHeight="1">
      <c r="A53" s="62"/>
      <c r="B53" s="62"/>
      <c r="C53" s="171"/>
      <c r="D53" s="171"/>
      <c r="E53" s="171"/>
      <c r="F53" s="171"/>
      <c r="G53" s="171"/>
      <c r="H53" s="171"/>
      <c r="I53" s="96"/>
      <c r="J53" s="171"/>
      <c r="K53" s="171"/>
      <c r="L53" s="171"/>
      <c r="M53" s="171"/>
      <c r="N53" s="171"/>
      <c r="O53" s="171"/>
      <c r="P53" s="171"/>
      <c r="Q53" s="171"/>
      <c r="R53" s="171"/>
      <c r="S53" s="171"/>
      <c r="T53" s="171"/>
      <c r="U53" s="171"/>
      <c r="V53" s="171"/>
      <c r="W53" s="171"/>
      <c r="X53" s="171"/>
      <c r="Y53" s="171"/>
      <c r="Z53" s="171"/>
    </row>
    <row r="54" spans="1:26" s="67" customFormat="1" ht="15.75" hidden="1" customHeight="1">
      <c r="A54" s="62"/>
      <c r="B54" s="62"/>
      <c r="C54" s="171"/>
      <c r="D54" s="171"/>
      <c r="E54" s="171"/>
      <c r="F54" s="171"/>
      <c r="G54" s="171"/>
      <c r="H54" s="171"/>
      <c r="I54" s="96"/>
      <c r="J54" s="171"/>
      <c r="K54" s="171"/>
      <c r="L54" s="171"/>
      <c r="M54" s="171"/>
      <c r="N54" s="171"/>
      <c r="O54" s="171"/>
      <c r="P54" s="171"/>
      <c r="Q54" s="171"/>
      <c r="R54" s="171"/>
      <c r="S54" s="171"/>
      <c r="T54" s="171"/>
      <c r="U54" s="171"/>
      <c r="V54" s="171"/>
      <c r="W54" s="171"/>
      <c r="X54" s="171"/>
      <c r="Y54" s="171"/>
      <c r="Z54" s="171"/>
    </row>
    <row r="55" spans="1:26" s="67" customFormat="1" ht="15.75" hidden="1" customHeight="1">
      <c r="A55" s="62"/>
      <c r="B55" s="62"/>
      <c r="C55" s="171"/>
      <c r="D55" s="171"/>
      <c r="E55" s="171"/>
      <c r="F55" s="171"/>
      <c r="G55" s="171"/>
      <c r="H55" s="171"/>
      <c r="I55" s="96"/>
      <c r="J55" s="171"/>
      <c r="K55" s="171"/>
      <c r="L55" s="171"/>
      <c r="M55" s="171"/>
      <c r="N55" s="171"/>
      <c r="O55" s="171"/>
      <c r="P55" s="171"/>
      <c r="Q55" s="171"/>
      <c r="R55" s="171"/>
      <c r="S55" s="171"/>
      <c r="T55" s="171"/>
      <c r="U55" s="171"/>
      <c r="V55" s="171"/>
      <c r="W55" s="171"/>
      <c r="X55" s="171"/>
      <c r="Y55" s="171"/>
      <c r="Z55" s="171"/>
    </row>
    <row r="56" spans="1:26" s="67" customFormat="1" ht="15.75" hidden="1" customHeight="1">
      <c r="A56" s="62"/>
      <c r="B56" s="62"/>
      <c r="C56" s="171"/>
      <c r="D56" s="171"/>
      <c r="E56" s="171"/>
      <c r="F56" s="171"/>
      <c r="G56" s="171"/>
      <c r="H56" s="171"/>
      <c r="I56" s="96"/>
      <c r="J56" s="171"/>
      <c r="K56" s="171"/>
      <c r="L56" s="171"/>
      <c r="M56" s="171"/>
      <c r="N56" s="171"/>
      <c r="O56" s="171"/>
      <c r="P56" s="171"/>
      <c r="Q56" s="171"/>
      <c r="R56" s="171"/>
      <c r="S56" s="171"/>
      <c r="T56" s="171"/>
      <c r="U56" s="171"/>
      <c r="V56" s="171"/>
      <c r="W56" s="171"/>
      <c r="X56" s="171"/>
      <c r="Y56" s="171"/>
      <c r="Z56" s="171"/>
    </row>
    <row r="57" spans="1:26" s="67" customFormat="1" ht="15.75" hidden="1" customHeight="1">
      <c r="A57" s="62"/>
      <c r="B57" s="62"/>
      <c r="C57" s="171"/>
      <c r="D57" s="171"/>
      <c r="E57" s="171"/>
      <c r="F57" s="171"/>
      <c r="G57" s="171"/>
      <c r="H57" s="171"/>
      <c r="I57" s="96"/>
      <c r="J57" s="171"/>
      <c r="K57" s="171"/>
      <c r="L57" s="171"/>
      <c r="M57" s="171"/>
      <c r="N57" s="171"/>
      <c r="O57" s="171"/>
      <c r="P57" s="171"/>
      <c r="Q57" s="171"/>
      <c r="R57" s="171"/>
      <c r="S57" s="171"/>
      <c r="T57" s="171"/>
      <c r="U57" s="171"/>
      <c r="V57" s="171"/>
      <c r="W57" s="171"/>
      <c r="X57" s="171"/>
      <c r="Y57" s="171"/>
      <c r="Z57" s="171"/>
    </row>
    <row r="58" spans="1:26" s="67" customFormat="1" ht="15.75" hidden="1" customHeight="1">
      <c r="A58" s="62"/>
      <c r="B58" s="62"/>
      <c r="C58" s="171"/>
      <c r="D58" s="171"/>
      <c r="E58" s="171"/>
      <c r="F58" s="171"/>
      <c r="G58" s="171"/>
      <c r="H58" s="171"/>
      <c r="I58" s="96"/>
      <c r="J58" s="171"/>
      <c r="K58" s="171"/>
      <c r="L58" s="171"/>
      <c r="M58" s="171"/>
      <c r="N58" s="171"/>
      <c r="O58" s="171"/>
      <c r="P58" s="171"/>
      <c r="Q58" s="171"/>
      <c r="R58" s="171"/>
      <c r="S58" s="171"/>
      <c r="T58" s="171"/>
      <c r="U58" s="171"/>
      <c r="V58" s="171"/>
      <c r="W58" s="171"/>
      <c r="X58" s="171"/>
      <c r="Y58" s="171"/>
      <c r="Z58" s="171"/>
    </row>
    <row r="59" spans="1:26" s="67" customFormat="1" ht="15" customHeight="1">
      <c r="A59" s="62"/>
      <c r="B59" s="62"/>
      <c r="C59" s="171"/>
      <c r="D59" s="171"/>
      <c r="E59" s="171"/>
      <c r="F59" s="171"/>
      <c r="G59" s="171"/>
      <c r="H59" s="171"/>
      <c r="I59" s="96"/>
      <c r="J59" s="171"/>
      <c r="K59" s="171"/>
      <c r="L59" s="171"/>
      <c r="M59" s="171"/>
      <c r="N59" s="171"/>
      <c r="O59" s="171"/>
      <c r="P59" s="171"/>
      <c r="Q59" s="171"/>
      <c r="R59" s="171"/>
      <c r="S59" s="171"/>
      <c r="T59" s="171"/>
      <c r="U59" s="171"/>
      <c r="V59" s="171"/>
      <c r="W59" s="171"/>
      <c r="X59" s="171"/>
      <c r="Y59" s="171"/>
      <c r="Z59" s="171"/>
    </row>
    <row r="60" spans="1:26" s="67" customFormat="1" ht="20.100000000000001" customHeight="1">
      <c r="A60" s="62"/>
      <c r="B60" s="62"/>
      <c r="C60" s="308" t="s">
        <v>110</v>
      </c>
      <c r="D60" s="309"/>
      <c r="E60" s="309"/>
      <c r="F60" s="309"/>
      <c r="G60" s="309"/>
      <c r="H60" s="310"/>
      <c r="I60" s="97"/>
    </row>
    <row r="61" spans="1:26" s="67" customFormat="1" ht="15" customHeight="1">
      <c r="A61" s="62"/>
      <c r="B61" s="62"/>
      <c r="C61" s="72"/>
      <c r="D61" s="73"/>
      <c r="E61" s="73"/>
      <c r="F61" s="73"/>
      <c r="G61" s="73"/>
      <c r="H61" s="73"/>
      <c r="I61" s="74"/>
      <c r="J61" s="74"/>
      <c r="K61" s="74"/>
      <c r="L61" s="74"/>
      <c r="M61" s="74"/>
      <c r="N61" s="74"/>
      <c r="O61" s="74"/>
      <c r="P61" s="74"/>
      <c r="Q61" s="74"/>
      <c r="R61" s="74"/>
      <c r="S61" s="74"/>
      <c r="T61" s="74"/>
      <c r="U61" s="74"/>
      <c r="V61" s="74"/>
      <c r="W61" s="74"/>
      <c r="X61" s="74"/>
      <c r="Y61" s="74"/>
      <c r="Z61" s="75"/>
    </row>
    <row r="62" spans="1:26" s="67" customFormat="1" ht="20.100000000000001" customHeight="1">
      <c r="A62" s="62"/>
      <c r="B62" s="62"/>
      <c r="C62" s="72"/>
      <c r="D62" s="98" t="s">
        <v>111</v>
      </c>
      <c r="E62" s="98"/>
      <c r="F62" s="98"/>
      <c r="G62" s="98"/>
      <c r="H62" s="98"/>
      <c r="I62" s="98"/>
      <c r="J62" s="98"/>
      <c r="K62" s="98"/>
      <c r="L62" s="98"/>
      <c r="M62" s="98"/>
      <c r="N62" s="98"/>
      <c r="O62" s="98"/>
      <c r="P62" s="98"/>
      <c r="Q62" s="98"/>
      <c r="R62" s="98"/>
      <c r="S62" s="98"/>
      <c r="T62" s="98"/>
      <c r="U62" s="98"/>
      <c r="V62" s="98"/>
      <c r="W62" s="98"/>
      <c r="X62" s="98"/>
      <c r="Y62" s="98"/>
      <c r="Z62" s="79"/>
    </row>
    <row r="63" spans="1:26" s="67" customFormat="1" ht="20.100000000000001" customHeight="1">
      <c r="A63" s="62">
        <f>IF(AND($I63&lt;&gt;"しない", $I63&lt;&gt;"する"), 1001, 0)</f>
        <v>1001</v>
      </c>
      <c r="B63" s="62"/>
      <c r="C63" s="76"/>
      <c r="D63" s="77">
        <v>1</v>
      </c>
      <c r="E63" s="171" t="s">
        <v>112</v>
      </c>
      <c r="F63" s="171"/>
      <c r="G63" s="171"/>
      <c r="H63" s="171"/>
      <c r="I63" s="311"/>
      <c r="J63" s="311"/>
      <c r="K63" s="311"/>
      <c r="L63" s="311"/>
      <c r="M63" s="311"/>
      <c r="N63" s="171"/>
      <c r="O63" s="171"/>
      <c r="P63" s="171"/>
      <c r="Q63" s="171"/>
      <c r="R63" s="171"/>
      <c r="S63" s="171"/>
      <c r="T63" s="171"/>
      <c r="U63" s="171"/>
      <c r="V63" s="171"/>
      <c r="W63" s="171"/>
      <c r="X63" s="171"/>
      <c r="Y63" s="171"/>
      <c r="Z63" s="79"/>
    </row>
    <row r="64" spans="1:26" s="67" customFormat="1" ht="20.100000000000001" customHeight="1">
      <c r="A64" s="62"/>
      <c r="B64" s="62"/>
      <c r="C64" s="76"/>
      <c r="D64" s="171"/>
      <c r="E64" s="171"/>
      <c r="F64" s="171"/>
      <c r="G64" s="171"/>
      <c r="H64" s="171"/>
      <c r="I64" s="83"/>
      <c r="J64" s="173" t="s">
        <v>17</v>
      </c>
      <c r="K64" s="172"/>
      <c r="L64" s="172"/>
      <c r="M64" s="172"/>
      <c r="N64" s="172"/>
      <c r="O64" s="172"/>
      <c r="P64" s="172"/>
      <c r="Q64" s="172"/>
      <c r="R64" s="172"/>
      <c r="S64" s="172"/>
      <c r="T64" s="172"/>
      <c r="U64" s="172"/>
      <c r="V64" s="172"/>
      <c r="W64" s="172"/>
      <c r="X64" s="172"/>
      <c r="Y64" s="172"/>
      <c r="Z64" s="79"/>
    </row>
    <row r="65" spans="1:26" s="67" customFormat="1" ht="20.100000000000001" hidden="1" customHeight="1">
      <c r="A65" s="62"/>
      <c r="B65" s="62"/>
      <c r="C65" s="76"/>
      <c r="D65" s="171"/>
      <c r="E65" s="171"/>
      <c r="F65" s="171"/>
      <c r="G65" s="171"/>
      <c r="H65" s="171"/>
      <c r="I65" s="83"/>
      <c r="J65" s="172"/>
      <c r="K65" s="172"/>
      <c r="L65" s="172"/>
      <c r="M65" s="172"/>
      <c r="N65" s="172"/>
      <c r="O65" s="172"/>
      <c r="P65" s="172"/>
      <c r="Q65" s="172"/>
      <c r="R65" s="172"/>
      <c r="S65" s="172"/>
      <c r="T65" s="172"/>
      <c r="U65" s="172"/>
      <c r="V65" s="172"/>
      <c r="W65" s="172"/>
      <c r="X65" s="172"/>
      <c r="Y65" s="172"/>
      <c r="Z65" s="79"/>
    </row>
    <row r="66" spans="1:26" s="67" customFormat="1" ht="20.100000000000001" hidden="1" customHeight="1">
      <c r="A66" s="62"/>
      <c r="B66" s="62"/>
      <c r="C66" s="76"/>
      <c r="D66" s="171"/>
      <c r="E66" s="171"/>
      <c r="F66" s="171"/>
      <c r="G66" s="171"/>
      <c r="H66" s="171"/>
      <c r="I66" s="83"/>
      <c r="J66" s="172"/>
      <c r="K66" s="172"/>
      <c r="L66" s="172"/>
      <c r="M66" s="172"/>
      <c r="N66" s="172"/>
      <c r="O66" s="172"/>
      <c r="P66" s="172"/>
      <c r="Q66" s="172"/>
      <c r="R66" s="172"/>
      <c r="S66" s="172"/>
      <c r="T66" s="172"/>
      <c r="U66" s="172"/>
      <c r="V66" s="172"/>
      <c r="W66" s="172"/>
      <c r="X66" s="172"/>
      <c r="Y66" s="172"/>
      <c r="Z66" s="79"/>
    </row>
    <row r="67" spans="1:26" s="67" customFormat="1" ht="20.100000000000001" hidden="1" customHeight="1">
      <c r="A67" s="62"/>
      <c r="B67" s="62"/>
      <c r="C67" s="76"/>
      <c r="D67" s="171"/>
      <c r="E67" s="171"/>
      <c r="F67" s="171"/>
      <c r="G67" s="171"/>
      <c r="H67" s="171"/>
      <c r="I67" s="83"/>
      <c r="J67" s="172"/>
      <c r="K67" s="172"/>
      <c r="L67" s="172"/>
      <c r="M67" s="172"/>
      <c r="N67" s="172"/>
      <c r="O67" s="172"/>
      <c r="P67" s="172"/>
      <c r="Q67" s="172"/>
      <c r="R67" s="172"/>
      <c r="S67" s="172"/>
      <c r="T67" s="172"/>
      <c r="U67" s="172"/>
      <c r="V67" s="172"/>
      <c r="W67" s="172"/>
      <c r="X67" s="172"/>
      <c r="Y67" s="172"/>
      <c r="Z67" s="79"/>
    </row>
    <row r="68" spans="1:26" s="67" customFormat="1" ht="20.100000000000001" hidden="1" customHeight="1">
      <c r="A68" s="62"/>
      <c r="B68" s="62"/>
      <c r="C68" s="76"/>
      <c r="D68" s="171"/>
      <c r="E68" s="171"/>
      <c r="F68" s="171"/>
      <c r="G68" s="171"/>
      <c r="H68" s="171"/>
      <c r="I68" s="83"/>
      <c r="J68" s="172"/>
      <c r="K68" s="172"/>
      <c r="L68" s="172"/>
      <c r="M68" s="172"/>
      <c r="N68" s="172"/>
      <c r="O68" s="172"/>
      <c r="P68" s="172"/>
      <c r="Q68" s="172"/>
      <c r="R68" s="172"/>
      <c r="S68" s="172"/>
      <c r="T68" s="172"/>
      <c r="U68" s="172"/>
      <c r="V68" s="172"/>
      <c r="W68" s="172"/>
      <c r="X68" s="172"/>
      <c r="Y68" s="172"/>
      <c r="Z68" s="79"/>
    </row>
    <row r="69" spans="1:26" s="67" customFormat="1" ht="20.100000000000001" customHeight="1">
      <c r="A69" s="62">
        <f>IF(OR(AND($I63="する",TRIM($I69)=""),AND($I63="しない",NOT(ISBLANK($I69)))), 1001, 0)</f>
        <v>0</v>
      </c>
      <c r="B69" s="62"/>
      <c r="C69" s="76"/>
      <c r="D69" s="77">
        <v>2</v>
      </c>
      <c r="E69" s="67" t="s">
        <v>91</v>
      </c>
      <c r="I69" s="338"/>
      <c r="J69" s="339"/>
      <c r="K69" s="339"/>
      <c r="L69" s="339"/>
      <c r="M69" s="339"/>
      <c r="N69" s="171"/>
      <c r="O69" s="171"/>
      <c r="P69" s="171"/>
      <c r="Q69" s="171"/>
      <c r="R69" s="171"/>
      <c r="S69" s="171"/>
      <c r="T69" s="171"/>
      <c r="U69" s="171"/>
      <c r="V69" s="171"/>
      <c r="W69" s="171"/>
      <c r="X69" s="171"/>
      <c r="Y69" s="171"/>
      <c r="Z69" s="79"/>
    </row>
    <row r="70" spans="1:26" s="67" customFormat="1" ht="20.100000000000001" customHeight="1">
      <c r="A70" s="62"/>
      <c r="B70" s="62"/>
      <c r="C70" s="76"/>
      <c r="D70" s="77"/>
      <c r="E70" s="171"/>
      <c r="F70" s="171"/>
      <c r="G70" s="171"/>
      <c r="H70" s="171"/>
      <c r="I70" s="78"/>
      <c r="J70" s="173" t="s">
        <v>173</v>
      </c>
      <c r="K70" s="172"/>
      <c r="L70" s="172"/>
      <c r="M70" s="172"/>
      <c r="N70" s="172"/>
      <c r="O70" s="172"/>
      <c r="P70" s="172"/>
      <c r="Q70" s="172"/>
      <c r="R70" s="172"/>
      <c r="S70" s="172"/>
      <c r="T70" s="172"/>
      <c r="U70" s="172"/>
      <c r="V70" s="172"/>
      <c r="W70" s="172"/>
      <c r="X70" s="172"/>
      <c r="Y70" s="172"/>
      <c r="Z70" s="79"/>
    </row>
    <row r="71" spans="1:26" s="67" customFormat="1" ht="20.100000000000001" customHeight="1">
      <c r="A71" s="62">
        <f>IF(OR(AND($I63="する",AND($I71&lt;&gt;"", OR(ISERROR(FIND("@"&amp;LEFT($I71,3)&amp;"@", 都道府県3))=FALSE, ISERROR(FIND("@"&amp;LEFT($I71,4)&amp;"@",都道府県4))=FALSE))=FALSE),AND($I63="しない",NOT(ISBLANK($I71)))), 1001, 0)</f>
        <v>0</v>
      </c>
      <c r="B71" s="62"/>
      <c r="C71" s="76"/>
      <c r="D71" s="77">
        <v>3</v>
      </c>
      <c r="E71" s="67" t="s">
        <v>92</v>
      </c>
      <c r="I71" s="340"/>
      <c r="J71" s="340"/>
      <c r="K71" s="340"/>
      <c r="L71" s="340"/>
      <c r="M71" s="340"/>
      <c r="N71" s="340"/>
      <c r="O71" s="340"/>
      <c r="P71" s="340"/>
      <c r="Q71" s="341"/>
      <c r="R71" s="340"/>
      <c r="S71" s="340"/>
      <c r="T71" s="340"/>
      <c r="U71" s="340"/>
      <c r="V71" s="340"/>
      <c r="W71" s="340"/>
      <c r="X71" s="340"/>
      <c r="Y71" s="340"/>
      <c r="Z71" s="79"/>
    </row>
    <row r="72" spans="1:26" s="67" customFormat="1" ht="20.100000000000001" customHeight="1">
      <c r="A72" s="62"/>
      <c r="B72" s="62"/>
      <c r="C72" s="76"/>
      <c r="D72" s="77"/>
      <c r="E72" s="171"/>
      <c r="F72" s="171"/>
      <c r="G72" s="171"/>
      <c r="H72" s="171"/>
      <c r="I72" s="78"/>
      <c r="J72" s="173" t="s">
        <v>93</v>
      </c>
      <c r="K72" s="172"/>
      <c r="L72" s="172"/>
      <c r="M72" s="172"/>
      <c r="N72" s="172"/>
      <c r="O72" s="172"/>
      <c r="P72" s="172"/>
      <c r="Q72" s="172"/>
      <c r="R72" s="172"/>
      <c r="S72" s="172"/>
      <c r="T72" s="172"/>
      <c r="U72" s="172"/>
      <c r="V72" s="172"/>
      <c r="W72" s="172"/>
      <c r="X72" s="172"/>
      <c r="Y72" s="172"/>
      <c r="Z72" s="79"/>
    </row>
    <row r="73" spans="1:26" s="67" customFormat="1" ht="20.100000000000001" customHeight="1">
      <c r="A73" s="62">
        <f>IF(OR(AND($I63="する",TRIM($I73)=""),AND($I63="しない",NOT(ISBLANK($I73)))), 1001, 0)</f>
        <v>0</v>
      </c>
      <c r="B73" s="62"/>
      <c r="C73" s="76"/>
      <c r="D73" s="77">
        <v>4</v>
      </c>
      <c r="E73" s="67" t="s">
        <v>94</v>
      </c>
      <c r="I73" s="311"/>
      <c r="J73" s="311"/>
      <c r="K73" s="311"/>
      <c r="L73" s="311"/>
      <c r="M73" s="311"/>
      <c r="N73" s="311"/>
      <c r="O73" s="311"/>
      <c r="P73" s="311"/>
      <c r="Q73" s="313"/>
      <c r="R73" s="311"/>
      <c r="S73" s="311"/>
      <c r="T73" s="311"/>
      <c r="U73" s="311"/>
      <c r="V73" s="311"/>
      <c r="W73" s="311"/>
      <c r="X73" s="311"/>
      <c r="Y73" s="311"/>
      <c r="Z73" s="79"/>
    </row>
    <row r="74" spans="1:26" s="67" customFormat="1" ht="30.2" customHeight="1">
      <c r="A74" s="62"/>
      <c r="B74" s="62"/>
      <c r="C74" s="80"/>
      <c r="D74" s="171"/>
      <c r="I74" s="78"/>
      <c r="J74" s="284" t="s">
        <v>181</v>
      </c>
      <c r="K74" s="284"/>
      <c r="L74" s="284"/>
      <c r="M74" s="284"/>
      <c r="N74" s="284"/>
      <c r="O74" s="284"/>
      <c r="P74" s="284"/>
      <c r="Q74" s="284"/>
      <c r="R74" s="284"/>
      <c r="S74" s="284"/>
      <c r="T74" s="284"/>
      <c r="U74" s="284"/>
      <c r="V74" s="284"/>
      <c r="W74" s="284"/>
      <c r="X74" s="284"/>
      <c r="Y74" s="284"/>
      <c r="Z74" s="79"/>
    </row>
    <row r="75" spans="1:26" s="67" customFormat="1" ht="20.100000000000001" customHeight="1">
      <c r="A75" s="62">
        <f>IF(OR(AND($I63="する",TRIM($I75)=""),AND($I63="しない",NOT(ISBLANK($I75)))), 1001, 0)</f>
        <v>0</v>
      </c>
      <c r="B75" s="62"/>
      <c r="C75" s="76"/>
      <c r="D75" s="77">
        <v>5</v>
      </c>
      <c r="E75" s="67" t="s">
        <v>95</v>
      </c>
      <c r="I75" s="311"/>
      <c r="J75" s="311"/>
      <c r="K75" s="311"/>
      <c r="L75" s="311"/>
      <c r="M75" s="311"/>
      <c r="N75" s="311"/>
      <c r="O75" s="311"/>
      <c r="P75" s="311"/>
      <c r="Q75" s="311"/>
      <c r="R75" s="311"/>
      <c r="S75" s="311"/>
      <c r="T75" s="311"/>
      <c r="U75" s="311"/>
      <c r="V75" s="311"/>
      <c r="W75" s="311"/>
      <c r="X75" s="311"/>
      <c r="Y75" s="311"/>
      <c r="Z75" s="79"/>
    </row>
    <row r="76" spans="1:26" s="67" customFormat="1" ht="30.2" customHeight="1">
      <c r="A76" s="62"/>
      <c r="B76" s="62"/>
      <c r="C76" s="80"/>
      <c r="D76" s="171"/>
      <c r="E76" s="171"/>
      <c r="F76" s="171"/>
      <c r="G76" s="171"/>
      <c r="H76" s="171"/>
      <c r="I76" s="78"/>
      <c r="J76" s="284" t="s">
        <v>156</v>
      </c>
      <c r="K76" s="284"/>
      <c r="L76" s="284"/>
      <c r="M76" s="284"/>
      <c r="N76" s="284"/>
      <c r="O76" s="284"/>
      <c r="P76" s="284"/>
      <c r="Q76" s="284"/>
      <c r="R76" s="284"/>
      <c r="S76" s="284"/>
      <c r="T76" s="284"/>
      <c r="U76" s="284"/>
      <c r="V76" s="284"/>
      <c r="W76" s="284"/>
      <c r="X76" s="284"/>
      <c r="Y76" s="284"/>
      <c r="Z76" s="79"/>
    </row>
    <row r="77" spans="1:26" s="67" customFormat="1" ht="20.100000000000001" customHeight="1">
      <c r="A77" s="62">
        <f>IF(OR(AND($I63="する",TRIM($I77)=""),AND($I63="しない",NOT(ISBLANK($I77)))), 1001, 0)</f>
        <v>0</v>
      </c>
      <c r="B77" s="62"/>
      <c r="C77" s="76"/>
      <c r="D77" s="77">
        <v>6</v>
      </c>
      <c r="E77" s="67" t="s">
        <v>113</v>
      </c>
      <c r="I77" s="311"/>
      <c r="J77" s="311"/>
      <c r="K77" s="311"/>
      <c r="L77" s="311"/>
      <c r="M77" s="311"/>
      <c r="N77" s="311"/>
      <c r="O77" s="311"/>
      <c r="P77" s="311"/>
      <c r="Q77" s="311"/>
      <c r="R77" s="311"/>
      <c r="S77" s="311"/>
      <c r="T77" s="311"/>
      <c r="U77" s="311"/>
      <c r="V77" s="311"/>
      <c r="W77" s="311"/>
      <c r="X77" s="311"/>
      <c r="Y77" s="311"/>
      <c r="Z77" s="79"/>
    </row>
    <row r="78" spans="1:26" s="67" customFormat="1" ht="20.100000000000001" customHeight="1">
      <c r="A78" s="62"/>
      <c r="B78" s="62"/>
      <c r="C78" s="80"/>
      <c r="D78" s="171"/>
      <c r="E78" s="171"/>
      <c r="F78" s="171"/>
      <c r="G78" s="171"/>
      <c r="H78" s="171"/>
      <c r="I78" s="78"/>
      <c r="J78" s="88" t="s">
        <v>114</v>
      </c>
      <c r="K78" s="172"/>
      <c r="L78" s="172"/>
      <c r="M78" s="172"/>
      <c r="N78" s="172"/>
      <c r="O78" s="172"/>
      <c r="P78" s="172"/>
      <c r="Q78" s="172"/>
      <c r="R78" s="172"/>
      <c r="S78" s="172"/>
      <c r="T78" s="172"/>
      <c r="U78" s="172"/>
      <c r="V78" s="172"/>
      <c r="W78" s="172"/>
      <c r="X78" s="172"/>
      <c r="Y78" s="172"/>
      <c r="Z78" s="79"/>
    </row>
    <row r="79" spans="1:26" s="67" customFormat="1" ht="20.100000000000001" customHeight="1">
      <c r="A79" s="62">
        <f>IF(OR(AND($I63="する",OR(TRIM($I79)="", NOT(OR(IFERROR(SEARCH(" ",$I79),0)&gt;0, IFERROR(SEARCH("　",$I79),0)&gt;0)))),AND($I63="しない",NOT(ISBLANK($I79)))), 1001, 0)</f>
        <v>0</v>
      </c>
      <c r="B79" s="62"/>
      <c r="C79" s="76"/>
      <c r="D79" s="77">
        <v>7</v>
      </c>
      <c r="E79" s="67" t="s">
        <v>115</v>
      </c>
      <c r="I79" s="311"/>
      <c r="J79" s="311"/>
      <c r="K79" s="311"/>
      <c r="L79" s="311"/>
      <c r="M79" s="311"/>
      <c r="N79" s="311"/>
      <c r="O79" s="311"/>
      <c r="P79" s="311"/>
      <c r="Q79" s="311"/>
      <c r="R79" s="311"/>
      <c r="S79" s="311"/>
      <c r="T79" s="311"/>
      <c r="U79" s="311"/>
      <c r="V79" s="311"/>
      <c r="W79" s="311"/>
      <c r="X79" s="311"/>
      <c r="Y79" s="311"/>
      <c r="Z79" s="79"/>
    </row>
    <row r="80" spans="1:26" s="67" customFormat="1" ht="20.100000000000001" customHeight="1">
      <c r="A80" s="62"/>
      <c r="B80" s="62"/>
      <c r="C80" s="80"/>
      <c r="D80" s="171"/>
      <c r="E80" s="99" t="s">
        <v>116</v>
      </c>
      <c r="F80" s="171"/>
      <c r="G80" s="171"/>
      <c r="H80" s="171"/>
      <c r="I80" s="83"/>
      <c r="J80" s="173" t="s">
        <v>99</v>
      </c>
      <c r="K80" s="173"/>
      <c r="L80" s="173"/>
      <c r="M80" s="173"/>
      <c r="N80" s="173"/>
      <c r="O80" s="173"/>
      <c r="P80" s="173"/>
      <c r="Q80" s="173"/>
      <c r="R80" s="173"/>
      <c r="S80" s="173"/>
      <c r="T80" s="173"/>
      <c r="U80" s="173"/>
      <c r="V80" s="173"/>
      <c r="W80" s="173"/>
      <c r="X80" s="173"/>
      <c r="Y80" s="173"/>
      <c r="Z80" s="79"/>
    </row>
    <row r="81" spans="1:27" s="67" customFormat="1" ht="20.100000000000001" customHeight="1">
      <c r="A81" s="62">
        <f>IF(OR(AND($I63="する",OR(TRIM($I81)="", NOT(OR(IFERROR(SEARCH(" ",$I81),0)&gt;0, IFERROR(SEARCH("　",$I81),0)&gt;0)))),AND($I63="しない",NOT(ISBLANK($I81)))), 1001, 0)</f>
        <v>0</v>
      </c>
      <c r="B81" s="62"/>
      <c r="C81" s="76"/>
      <c r="D81" s="77">
        <v>8</v>
      </c>
      <c r="E81" s="67" t="s">
        <v>115</v>
      </c>
      <c r="I81" s="311"/>
      <c r="J81" s="311"/>
      <c r="K81" s="311"/>
      <c r="L81" s="311"/>
      <c r="M81" s="311"/>
      <c r="N81" s="311"/>
      <c r="O81" s="311"/>
      <c r="P81" s="311"/>
      <c r="Q81" s="311"/>
      <c r="R81" s="311"/>
      <c r="S81" s="311"/>
      <c r="T81" s="311"/>
      <c r="U81" s="311"/>
      <c r="V81" s="311"/>
      <c r="W81" s="311"/>
      <c r="X81" s="311"/>
      <c r="Y81" s="311"/>
      <c r="Z81" s="79"/>
    </row>
    <row r="82" spans="1:27" s="67" customFormat="1" ht="20.100000000000001" customHeight="1">
      <c r="A82" s="62"/>
      <c r="B82" s="62"/>
      <c r="C82" s="80"/>
      <c r="D82" s="171"/>
      <c r="E82" s="171"/>
      <c r="F82" s="171"/>
      <c r="G82" s="171"/>
      <c r="H82" s="171"/>
      <c r="I82" s="83"/>
      <c r="J82" s="173" t="s">
        <v>101</v>
      </c>
      <c r="K82" s="173"/>
      <c r="L82" s="173"/>
      <c r="M82" s="173"/>
      <c r="N82" s="173"/>
      <c r="O82" s="173"/>
      <c r="P82" s="173"/>
      <c r="Q82" s="173"/>
      <c r="R82" s="173"/>
      <c r="S82" s="173"/>
      <c r="T82" s="173"/>
      <c r="U82" s="173"/>
      <c r="V82" s="173"/>
      <c r="W82" s="173"/>
      <c r="X82" s="173"/>
      <c r="Y82" s="173"/>
      <c r="Z82" s="79"/>
    </row>
    <row r="83" spans="1:27" s="67" customFormat="1" ht="20.100000000000001" customHeight="1">
      <c r="A83" s="62">
        <f>IF(OR(AND($I63="する",NOT(AND(TRIM($I83)&lt;&gt;"",ISNUMBER(VALUE(SUBSTITUTE($I83,"-",""))),IFERROR(SEARCH("-",$I83),0)&gt;0))), AND($I63="しない",NOT(ISBLANK($I83)))), 1001, 0)</f>
        <v>0</v>
      </c>
      <c r="B83" s="62"/>
      <c r="C83" s="76"/>
      <c r="D83" s="77">
        <v>9</v>
      </c>
      <c r="E83" s="67" t="s">
        <v>102</v>
      </c>
      <c r="I83" s="311"/>
      <c r="J83" s="311"/>
      <c r="K83" s="311"/>
      <c r="L83" s="311"/>
      <c r="M83" s="311"/>
      <c r="O83" s="84" t="s">
        <v>103</v>
      </c>
      <c r="P83" s="170"/>
      <c r="Q83" s="67" t="s">
        <v>104</v>
      </c>
      <c r="Y83" s="172"/>
      <c r="Z83" s="79"/>
    </row>
    <row r="84" spans="1:27" s="67" customFormat="1" ht="20.100000000000001" customHeight="1">
      <c r="A84" s="62">
        <f>IF(AND($I63="しない",NOT(ISBLANK($P83))), 1001, 0)</f>
        <v>0</v>
      </c>
      <c r="B84" s="62"/>
      <c r="C84" s="80"/>
      <c r="D84" s="171"/>
      <c r="E84" s="171"/>
      <c r="F84" s="171"/>
      <c r="G84" s="171"/>
      <c r="H84" s="171"/>
      <c r="I84" s="78"/>
      <c r="J84" s="173" t="s">
        <v>105</v>
      </c>
      <c r="K84" s="172"/>
      <c r="L84" s="172"/>
      <c r="M84" s="172"/>
      <c r="N84" s="172"/>
      <c r="O84" s="172"/>
      <c r="P84" s="172"/>
      <c r="Q84" s="172"/>
      <c r="R84" s="172"/>
      <c r="S84" s="172"/>
      <c r="T84" s="172"/>
      <c r="U84" s="172"/>
      <c r="V84" s="172"/>
      <c r="W84" s="172"/>
      <c r="X84" s="172"/>
      <c r="Y84" s="172"/>
      <c r="Z84" s="79"/>
    </row>
    <row r="85" spans="1:27" s="67" customFormat="1" ht="20.100000000000001" customHeight="1">
      <c r="A85" s="62">
        <f>IF(OR(AND($I63="する",AND(TRIM($I85)&lt;&gt;"",NOT(AND(ISNUMBER(VALUE(SUBSTITUTE($I85,"-",""))),IFERROR(SEARCH("-",$I85),0)&gt;0)))), AND($I63="しない",NOT(ISBLANK($I85)))), 1001, 0)</f>
        <v>0</v>
      </c>
      <c r="B85" s="62"/>
      <c r="C85" s="76"/>
      <c r="D85" s="77">
        <v>10</v>
      </c>
      <c r="E85" s="67" t="s">
        <v>106</v>
      </c>
      <c r="I85" s="311"/>
      <c r="J85" s="311"/>
      <c r="K85" s="311"/>
      <c r="L85" s="311"/>
      <c r="M85" s="311"/>
      <c r="N85" s="172"/>
      <c r="O85" s="172"/>
      <c r="P85" s="172"/>
      <c r="Q85" s="172"/>
      <c r="R85" s="172"/>
      <c r="S85" s="172"/>
      <c r="T85" s="172"/>
      <c r="U85" s="172"/>
      <c r="V85" s="172"/>
      <c r="W85" s="172"/>
      <c r="X85" s="172"/>
      <c r="Y85" s="172"/>
      <c r="Z85" s="79"/>
    </row>
    <row r="86" spans="1:27" s="67" customFormat="1" ht="20.100000000000001" customHeight="1">
      <c r="A86" s="62"/>
      <c r="B86" s="62"/>
      <c r="C86" s="80"/>
      <c r="D86" s="171"/>
      <c r="E86" s="171"/>
      <c r="F86" s="171"/>
      <c r="G86" s="171"/>
      <c r="H86" s="171"/>
      <c r="I86" s="78"/>
      <c r="J86" s="173" t="s">
        <v>105</v>
      </c>
      <c r="K86" s="172"/>
      <c r="L86" s="172"/>
      <c r="M86" s="172"/>
      <c r="N86" s="172"/>
      <c r="O86" s="172"/>
      <c r="P86" s="172"/>
      <c r="Q86" s="172"/>
      <c r="R86" s="172"/>
      <c r="S86" s="172"/>
      <c r="T86" s="172"/>
      <c r="U86" s="172"/>
      <c r="V86" s="172"/>
      <c r="W86" s="172"/>
      <c r="X86" s="172"/>
      <c r="Y86" s="172"/>
      <c r="Z86" s="79"/>
    </row>
    <row r="87" spans="1:27" s="67" customFormat="1" ht="20.100000000000001" customHeight="1">
      <c r="A87" s="62">
        <f>IF(OR(AND($I63="する",OR(TRIM($I87)="", NOT(IFERROR(SEARCH("@",$I87),0)&gt;0))),AND($I63="しない",NOT(ISBLANK($I87)))), 1001, 0)</f>
        <v>0</v>
      </c>
      <c r="B87" s="62"/>
      <c r="C87" s="80"/>
      <c r="D87" s="77">
        <v>11</v>
      </c>
      <c r="E87" s="67" t="s">
        <v>107</v>
      </c>
      <c r="I87" s="311"/>
      <c r="J87" s="311"/>
      <c r="K87" s="311"/>
      <c r="L87" s="311"/>
      <c r="M87" s="311"/>
      <c r="N87" s="311"/>
      <c r="O87" s="311"/>
      <c r="P87" s="311"/>
      <c r="Q87" s="259"/>
      <c r="R87" s="311"/>
      <c r="S87" s="311"/>
      <c r="T87" s="311"/>
      <c r="U87" s="311"/>
      <c r="V87" s="311"/>
      <c r="W87" s="311"/>
      <c r="X87" s="311"/>
      <c r="Y87" s="311"/>
      <c r="Z87" s="79"/>
    </row>
    <row r="88" spans="1:27" s="67" customFormat="1" ht="20.100000000000001" customHeight="1">
      <c r="A88" s="62"/>
      <c r="B88" s="62"/>
      <c r="C88" s="80"/>
      <c r="D88" s="77"/>
      <c r="I88" s="78"/>
      <c r="J88" s="169" t="s">
        <v>179</v>
      </c>
      <c r="K88" s="100"/>
      <c r="L88" s="172"/>
      <c r="M88" s="172"/>
      <c r="N88" s="172"/>
      <c r="O88" s="172"/>
      <c r="P88" s="172"/>
      <c r="Q88" s="101"/>
      <c r="R88" s="172"/>
      <c r="S88" s="172"/>
      <c r="T88" s="172"/>
      <c r="U88" s="172"/>
      <c r="V88" s="172"/>
      <c r="W88" s="172"/>
      <c r="X88" s="172"/>
      <c r="Y88" s="172"/>
      <c r="Z88" s="171"/>
      <c r="AA88" s="87"/>
    </row>
    <row r="89" spans="1:27" s="67" customFormat="1" ht="20.100000000000001" customHeight="1">
      <c r="A89" s="62"/>
      <c r="B89" s="62"/>
      <c r="C89" s="90"/>
      <c r="D89" s="91"/>
      <c r="E89" s="91"/>
      <c r="F89" s="91"/>
      <c r="G89" s="91"/>
      <c r="H89" s="91"/>
      <c r="I89" s="102"/>
      <c r="J89" s="103"/>
      <c r="K89" s="104"/>
      <c r="L89" s="103"/>
      <c r="M89" s="103"/>
      <c r="N89" s="103"/>
      <c r="O89" s="103"/>
      <c r="P89" s="103"/>
      <c r="Q89" s="105"/>
      <c r="R89" s="103"/>
      <c r="S89" s="103"/>
      <c r="T89" s="103"/>
      <c r="U89" s="103"/>
      <c r="V89" s="103"/>
      <c r="W89" s="103"/>
      <c r="X89" s="103"/>
      <c r="Y89" s="103"/>
      <c r="Z89" s="91"/>
      <c r="AA89" s="87"/>
    </row>
    <row r="90" spans="1:27" s="67" customFormat="1" ht="20.100000000000001" customHeight="1">
      <c r="A90" s="62"/>
      <c r="B90" s="62"/>
      <c r="C90" s="171"/>
      <c r="D90" s="171"/>
      <c r="E90" s="171"/>
      <c r="F90" s="171"/>
      <c r="G90" s="171"/>
      <c r="H90" s="171"/>
      <c r="I90" s="95"/>
      <c r="J90" s="171"/>
      <c r="K90" s="106"/>
      <c r="L90" s="171"/>
      <c r="M90" s="171"/>
      <c r="N90" s="171"/>
      <c r="O90" s="171"/>
      <c r="P90" s="171"/>
      <c r="Q90" s="171"/>
      <c r="R90" s="171"/>
      <c r="S90" s="171"/>
      <c r="T90" s="171"/>
      <c r="U90" s="171"/>
      <c r="V90" s="171"/>
      <c r="W90" s="171"/>
      <c r="X90" s="171"/>
      <c r="Y90" s="171"/>
      <c r="Z90" s="171"/>
    </row>
    <row r="91" spans="1:27" s="67" customFormat="1" ht="15.75" hidden="1" customHeight="1">
      <c r="A91" s="62"/>
      <c r="B91" s="62"/>
      <c r="C91" s="171"/>
      <c r="D91" s="171"/>
      <c r="E91" s="171"/>
      <c r="F91" s="171"/>
      <c r="G91" s="171"/>
      <c r="H91" s="171"/>
      <c r="I91" s="95"/>
      <c r="J91" s="171"/>
      <c r="K91" s="106"/>
      <c r="L91" s="171"/>
      <c r="M91" s="171"/>
      <c r="N91" s="171"/>
      <c r="O91" s="171"/>
      <c r="P91" s="171"/>
      <c r="Q91" s="171"/>
      <c r="R91" s="171"/>
      <c r="S91" s="171"/>
      <c r="T91" s="171"/>
      <c r="U91" s="171"/>
      <c r="V91" s="171"/>
      <c r="W91" s="171"/>
      <c r="X91" s="171"/>
      <c r="Y91" s="171"/>
      <c r="Z91" s="171"/>
    </row>
    <row r="92" spans="1:27" s="67" customFormat="1" ht="15.75" hidden="1" customHeight="1">
      <c r="A92" s="62"/>
      <c r="B92" s="62"/>
      <c r="C92" s="171"/>
      <c r="D92" s="171"/>
      <c r="E92" s="171"/>
      <c r="F92" s="171"/>
      <c r="G92" s="171"/>
      <c r="H92" s="171"/>
      <c r="I92" s="95"/>
      <c r="J92" s="171"/>
      <c r="K92" s="106"/>
      <c r="L92" s="171"/>
      <c r="M92" s="171"/>
      <c r="N92" s="171"/>
      <c r="O92" s="171"/>
      <c r="P92" s="171"/>
      <c r="Q92" s="171"/>
      <c r="R92" s="171"/>
      <c r="S92" s="171"/>
      <c r="T92" s="171"/>
      <c r="U92" s="171"/>
      <c r="V92" s="171"/>
      <c r="W92" s="171"/>
      <c r="X92" s="171"/>
      <c r="Y92" s="171"/>
      <c r="Z92" s="171"/>
    </row>
    <row r="93" spans="1:27" s="67" customFormat="1" ht="15.75" hidden="1" customHeight="1">
      <c r="A93" s="62"/>
      <c r="B93" s="62"/>
      <c r="C93" s="171"/>
      <c r="D93" s="171"/>
      <c r="E93" s="171"/>
      <c r="F93" s="171"/>
      <c r="G93" s="171"/>
      <c r="H93" s="171"/>
      <c r="I93" s="95"/>
      <c r="J93" s="171"/>
      <c r="K93" s="106"/>
      <c r="L93" s="171"/>
      <c r="M93" s="171"/>
      <c r="N93" s="171"/>
      <c r="O93" s="171"/>
      <c r="P93" s="171"/>
      <c r="Q93" s="171"/>
      <c r="R93" s="171"/>
      <c r="S93" s="171"/>
      <c r="T93" s="171"/>
      <c r="U93" s="171"/>
      <c r="V93" s="171"/>
      <c r="W93" s="171"/>
      <c r="X93" s="171"/>
      <c r="Y93" s="171"/>
      <c r="Z93" s="171"/>
    </row>
    <row r="94" spans="1:27" s="67" customFormat="1" ht="15.75" hidden="1" customHeight="1">
      <c r="A94" s="62"/>
      <c r="B94" s="62"/>
      <c r="C94" s="171"/>
      <c r="D94" s="171"/>
      <c r="E94" s="171"/>
      <c r="F94" s="171"/>
      <c r="G94" s="171"/>
      <c r="H94" s="171"/>
      <c r="I94" s="95"/>
      <c r="J94" s="171"/>
      <c r="K94" s="106"/>
      <c r="L94" s="171"/>
      <c r="M94" s="171"/>
      <c r="N94" s="171"/>
      <c r="O94" s="171"/>
      <c r="P94" s="171"/>
      <c r="Q94" s="171"/>
      <c r="R94" s="171"/>
      <c r="S94" s="171"/>
      <c r="T94" s="171"/>
      <c r="U94" s="171"/>
      <c r="V94" s="171"/>
      <c r="W94" s="171"/>
      <c r="X94" s="171"/>
      <c r="Y94" s="171"/>
      <c r="Z94" s="171"/>
    </row>
    <row r="95" spans="1:27" s="67" customFormat="1" ht="15.75" hidden="1" customHeight="1">
      <c r="A95" s="62"/>
      <c r="B95" s="62"/>
      <c r="C95" s="171"/>
      <c r="D95" s="171"/>
      <c r="E95" s="171"/>
      <c r="F95" s="171"/>
      <c r="G95" s="171"/>
      <c r="H95" s="171"/>
      <c r="I95" s="95"/>
      <c r="J95" s="171"/>
      <c r="K95" s="106"/>
      <c r="L95" s="171"/>
      <c r="M95" s="171"/>
      <c r="N95" s="171"/>
      <c r="O95" s="171"/>
      <c r="P95" s="171"/>
      <c r="Q95" s="171"/>
      <c r="R95" s="171"/>
      <c r="S95" s="171"/>
      <c r="T95" s="171"/>
      <c r="U95" s="171"/>
      <c r="V95" s="171"/>
      <c r="W95" s="171"/>
      <c r="X95" s="171"/>
      <c r="Y95" s="171"/>
      <c r="Z95" s="171"/>
    </row>
    <row r="96" spans="1:27" s="67" customFormat="1" ht="15.75" hidden="1" customHeight="1">
      <c r="A96" s="62"/>
      <c r="B96" s="62"/>
      <c r="C96" s="171"/>
      <c r="D96" s="171"/>
      <c r="E96" s="171"/>
      <c r="F96" s="171"/>
      <c r="G96" s="171"/>
      <c r="H96" s="171"/>
      <c r="I96" s="95"/>
      <c r="J96" s="171"/>
      <c r="K96" s="106"/>
      <c r="L96" s="171"/>
      <c r="M96" s="171"/>
      <c r="N96" s="171"/>
      <c r="O96" s="171"/>
      <c r="P96" s="171"/>
      <c r="Q96" s="171"/>
      <c r="R96" s="171"/>
      <c r="S96" s="171"/>
      <c r="T96" s="171"/>
      <c r="U96" s="171"/>
      <c r="V96" s="171"/>
      <c r="W96" s="171"/>
      <c r="X96" s="171"/>
      <c r="Y96" s="171"/>
      <c r="Z96" s="171"/>
    </row>
    <row r="97" spans="1:26" s="67" customFormat="1" ht="15.75" hidden="1" customHeight="1">
      <c r="A97" s="62"/>
      <c r="B97" s="62"/>
      <c r="C97" s="171"/>
      <c r="D97" s="171"/>
      <c r="E97" s="171"/>
      <c r="F97" s="171"/>
      <c r="G97" s="171"/>
      <c r="H97" s="171"/>
      <c r="I97" s="95"/>
      <c r="J97" s="171"/>
      <c r="K97" s="106"/>
      <c r="L97" s="171"/>
      <c r="M97" s="171"/>
      <c r="N97" s="171"/>
      <c r="O97" s="171"/>
      <c r="P97" s="171"/>
      <c r="Q97" s="171"/>
      <c r="R97" s="171"/>
      <c r="S97" s="171"/>
      <c r="T97" s="171"/>
      <c r="U97" s="171"/>
      <c r="V97" s="171"/>
      <c r="W97" s="171"/>
      <c r="X97" s="171"/>
      <c r="Y97" s="171"/>
      <c r="Z97" s="171"/>
    </row>
    <row r="98" spans="1:26" s="67" customFormat="1" ht="15.75" hidden="1" customHeight="1">
      <c r="A98" s="62"/>
      <c r="B98" s="62"/>
      <c r="C98" s="171"/>
      <c r="D98" s="171"/>
      <c r="E98" s="171"/>
      <c r="F98" s="171"/>
      <c r="G98" s="171"/>
      <c r="H98" s="171"/>
      <c r="I98" s="95"/>
      <c r="J98" s="171"/>
      <c r="K98" s="106"/>
      <c r="L98" s="171"/>
      <c r="M98" s="171"/>
      <c r="N98" s="171"/>
      <c r="O98" s="171"/>
      <c r="P98" s="171"/>
      <c r="Q98" s="171"/>
      <c r="R98" s="171"/>
      <c r="S98" s="171"/>
      <c r="T98" s="171"/>
      <c r="U98" s="171"/>
      <c r="V98" s="171"/>
      <c r="W98" s="171"/>
      <c r="X98" s="171"/>
      <c r="Y98" s="171"/>
      <c r="Z98" s="171"/>
    </row>
    <row r="99" spans="1:26" s="67" customFormat="1" ht="15.75" hidden="1" customHeight="1">
      <c r="A99" s="62"/>
      <c r="B99" s="62"/>
      <c r="C99" s="171"/>
      <c r="D99" s="171"/>
      <c r="E99" s="171"/>
      <c r="F99" s="171"/>
      <c r="G99" s="171"/>
      <c r="H99" s="171"/>
      <c r="I99" s="95"/>
      <c r="J99" s="171"/>
      <c r="K99" s="106"/>
      <c r="L99" s="171"/>
      <c r="M99" s="171"/>
      <c r="N99" s="171"/>
      <c r="O99" s="171"/>
      <c r="P99" s="171"/>
      <c r="Q99" s="171"/>
      <c r="R99" s="171"/>
      <c r="S99" s="171"/>
      <c r="T99" s="171"/>
      <c r="U99" s="171"/>
      <c r="V99" s="171"/>
      <c r="W99" s="171"/>
      <c r="X99" s="171"/>
      <c r="Y99" s="171"/>
      <c r="Z99" s="171"/>
    </row>
    <row r="100" spans="1:26" s="67" customFormat="1" ht="15.75" hidden="1" customHeight="1">
      <c r="A100" s="62"/>
      <c r="B100" s="62"/>
      <c r="C100" s="171"/>
      <c r="D100" s="171"/>
      <c r="E100" s="171"/>
      <c r="F100" s="171"/>
      <c r="G100" s="171"/>
      <c r="H100" s="171"/>
      <c r="I100" s="95"/>
      <c r="J100" s="171"/>
      <c r="K100" s="106"/>
      <c r="L100" s="171"/>
      <c r="M100" s="171"/>
      <c r="N100" s="171"/>
      <c r="O100" s="171"/>
      <c r="P100" s="171"/>
      <c r="Q100" s="171"/>
      <c r="R100" s="171"/>
      <c r="S100" s="171"/>
      <c r="T100" s="171"/>
      <c r="U100" s="171"/>
      <c r="V100" s="171"/>
      <c r="W100" s="171"/>
      <c r="X100" s="171"/>
      <c r="Y100" s="171"/>
      <c r="Z100" s="171"/>
    </row>
    <row r="101" spans="1:26" s="67" customFormat="1" ht="15.75" hidden="1" customHeight="1">
      <c r="A101" s="62"/>
      <c r="B101" s="62"/>
      <c r="C101" s="171"/>
      <c r="D101" s="171"/>
      <c r="E101" s="171"/>
      <c r="F101" s="171"/>
      <c r="G101" s="171"/>
      <c r="H101" s="171"/>
      <c r="I101" s="95"/>
      <c r="J101" s="171"/>
      <c r="K101" s="106"/>
      <c r="L101" s="171"/>
      <c r="M101" s="171"/>
      <c r="N101" s="171"/>
      <c r="O101" s="171"/>
      <c r="P101" s="171"/>
      <c r="Q101" s="171"/>
      <c r="R101" s="171"/>
      <c r="S101" s="171"/>
      <c r="T101" s="171"/>
      <c r="U101" s="171"/>
      <c r="V101" s="171"/>
      <c r="W101" s="171"/>
      <c r="X101" s="171"/>
      <c r="Y101" s="171"/>
      <c r="Z101" s="171"/>
    </row>
    <row r="102" spans="1:26" s="67" customFormat="1" ht="15.75" hidden="1" customHeight="1">
      <c r="A102" s="62"/>
      <c r="B102" s="62"/>
      <c r="C102" s="171"/>
      <c r="D102" s="171"/>
      <c r="E102" s="171"/>
      <c r="F102" s="171"/>
      <c r="G102" s="171"/>
      <c r="H102" s="171"/>
      <c r="I102" s="95"/>
      <c r="J102" s="171"/>
      <c r="K102" s="106"/>
      <c r="L102" s="171"/>
      <c r="M102" s="171"/>
      <c r="N102" s="171"/>
      <c r="O102" s="171"/>
      <c r="P102" s="171"/>
      <c r="Q102" s="171"/>
      <c r="R102" s="171"/>
      <c r="S102" s="171"/>
      <c r="T102" s="171"/>
      <c r="U102" s="171"/>
      <c r="V102" s="171"/>
      <c r="W102" s="171"/>
      <c r="X102" s="171"/>
      <c r="Y102" s="171"/>
      <c r="Z102" s="171"/>
    </row>
    <row r="103" spans="1:26" s="67" customFormat="1" ht="15.75" hidden="1" customHeight="1">
      <c r="A103" s="62"/>
      <c r="B103" s="62"/>
      <c r="C103" s="171"/>
      <c r="D103" s="171"/>
      <c r="E103" s="171"/>
      <c r="F103" s="171"/>
      <c r="G103" s="171"/>
      <c r="H103" s="171"/>
      <c r="I103" s="95"/>
      <c r="J103" s="171"/>
      <c r="K103" s="106"/>
      <c r="L103" s="171"/>
      <c r="M103" s="171"/>
      <c r="N103" s="171"/>
      <c r="O103" s="171"/>
      <c r="P103" s="171"/>
      <c r="Q103" s="171"/>
      <c r="R103" s="171"/>
      <c r="S103" s="171"/>
      <c r="T103" s="171"/>
      <c r="U103" s="171"/>
      <c r="V103" s="171"/>
      <c r="W103" s="171"/>
      <c r="X103" s="171"/>
      <c r="Y103" s="171"/>
      <c r="Z103" s="171"/>
    </row>
    <row r="104" spans="1:26" s="67" customFormat="1" ht="15.75" hidden="1" customHeight="1">
      <c r="A104" s="62"/>
      <c r="B104" s="62"/>
      <c r="C104" s="171"/>
      <c r="D104" s="171"/>
      <c r="E104" s="171"/>
      <c r="F104" s="171"/>
      <c r="G104" s="171"/>
      <c r="H104" s="171"/>
      <c r="I104" s="95"/>
      <c r="J104" s="171"/>
      <c r="K104" s="106"/>
      <c r="L104" s="171"/>
      <c r="M104" s="171"/>
      <c r="N104" s="171"/>
      <c r="O104" s="171"/>
      <c r="P104" s="171"/>
      <c r="Q104" s="171"/>
      <c r="R104" s="171"/>
      <c r="S104" s="171"/>
      <c r="T104" s="171"/>
      <c r="U104" s="171"/>
      <c r="V104" s="171"/>
      <c r="W104" s="171"/>
      <c r="X104" s="171"/>
      <c r="Y104" s="171"/>
      <c r="Z104" s="171"/>
    </row>
    <row r="105" spans="1:26" s="67" customFormat="1" ht="15.75" hidden="1" customHeight="1">
      <c r="A105" s="62"/>
      <c r="B105" s="62"/>
      <c r="C105" s="171"/>
      <c r="D105" s="171"/>
      <c r="E105" s="171"/>
      <c r="F105" s="171"/>
      <c r="G105" s="171"/>
      <c r="H105" s="171"/>
      <c r="I105" s="95"/>
      <c r="J105" s="171"/>
      <c r="K105" s="106"/>
      <c r="L105" s="171"/>
      <c r="M105" s="171"/>
      <c r="N105" s="171"/>
      <c r="O105" s="171"/>
      <c r="P105" s="171"/>
      <c r="Q105" s="171"/>
      <c r="R105" s="171"/>
      <c r="S105" s="171"/>
      <c r="T105" s="171"/>
      <c r="U105" s="171"/>
      <c r="V105" s="171"/>
      <c r="W105" s="171"/>
      <c r="X105" s="171"/>
      <c r="Y105" s="171"/>
      <c r="Z105" s="171"/>
    </row>
    <row r="106" spans="1:26" s="67" customFormat="1" ht="15.75" hidden="1" customHeight="1">
      <c r="A106" s="62"/>
      <c r="B106" s="62"/>
      <c r="C106" s="171"/>
      <c r="D106" s="171"/>
      <c r="E106" s="171"/>
      <c r="F106" s="171"/>
      <c r="G106" s="171"/>
      <c r="H106" s="171"/>
      <c r="I106" s="95"/>
      <c r="J106" s="171"/>
      <c r="K106" s="106"/>
      <c r="L106" s="171"/>
      <c r="M106" s="171"/>
      <c r="N106" s="171"/>
      <c r="O106" s="171"/>
      <c r="P106" s="171"/>
      <c r="Q106" s="171"/>
      <c r="R106" s="171"/>
      <c r="S106" s="171"/>
      <c r="T106" s="171"/>
      <c r="U106" s="171"/>
      <c r="V106" s="171"/>
      <c r="W106" s="171"/>
      <c r="X106" s="171"/>
      <c r="Y106" s="171"/>
      <c r="Z106" s="171"/>
    </row>
    <row r="107" spans="1:26" s="67" customFormat="1" ht="15.75" hidden="1" customHeight="1">
      <c r="A107" s="62"/>
      <c r="B107" s="62"/>
      <c r="C107" s="171"/>
      <c r="D107" s="171"/>
      <c r="E107" s="171"/>
      <c r="F107" s="171"/>
      <c r="G107" s="171"/>
      <c r="H107" s="171"/>
      <c r="I107" s="95"/>
      <c r="J107" s="171"/>
      <c r="K107" s="106"/>
      <c r="L107" s="171"/>
      <c r="M107" s="171"/>
      <c r="N107" s="171"/>
      <c r="O107" s="171"/>
      <c r="P107" s="171"/>
      <c r="Q107" s="171"/>
      <c r="R107" s="171"/>
      <c r="S107" s="171"/>
      <c r="T107" s="171"/>
      <c r="U107" s="171"/>
      <c r="V107" s="171"/>
      <c r="W107" s="171"/>
      <c r="X107" s="171"/>
      <c r="Y107" s="171"/>
      <c r="Z107" s="171"/>
    </row>
    <row r="108" spans="1:26" s="67" customFormat="1" ht="20.100000000000001" customHeight="1">
      <c r="A108" s="62"/>
      <c r="B108" s="62"/>
      <c r="C108" s="171"/>
      <c r="D108" s="171"/>
      <c r="E108" s="171"/>
      <c r="F108" s="171"/>
      <c r="G108" s="171"/>
      <c r="H108" s="171"/>
      <c r="I108" s="95"/>
      <c r="J108" s="171"/>
      <c r="K108" s="106"/>
      <c r="L108" s="171"/>
      <c r="M108" s="171"/>
      <c r="N108" s="171"/>
      <c r="O108" s="171"/>
      <c r="P108" s="171"/>
      <c r="Q108" s="171"/>
      <c r="R108" s="171"/>
      <c r="S108" s="171"/>
      <c r="T108" s="171"/>
      <c r="U108" s="171"/>
      <c r="V108" s="171"/>
      <c r="W108" s="171"/>
      <c r="X108" s="171"/>
      <c r="Y108" s="171"/>
      <c r="Z108" s="171"/>
    </row>
    <row r="109" spans="1:26" s="67" customFormat="1" ht="20.100000000000001" customHeight="1">
      <c r="A109" s="62"/>
      <c r="B109" s="62"/>
      <c r="C109" s="308" t="s">
        <v>117</v>
      </c>
      <c r="D109" s="309"/>
      <c r="E109" s="309"/>
      <c r="F109" s="309"/>
      <c r="G109" s="309"/>
      <c r="H109" s="310"/>
      <c r="Q109" s="107"/>
    </row>
    <row r="110" spans="1:26" s="67" customFormat="1" ht="15" customHeight="1">
      <c r="A110" s="62"/>
      <c r="B110" s="62"/>
      <c r="C110" s="108"/>
      <c r="D110" s="109"/>
      <c r="E110" s="109"/>
      <c r="F110" s="109"/>
      <c r="G110" s="109"/>
      <c r="H110" s="109"/>
      <c r="I110" s="110"/>
      <c r="J110" s="74"/>
      <c r="K110" s="110"/>
      <c r="L110" s="74"/>
      <c r="M110" s="74"/>
      <c r="N110" s="74"/>
      <c r="O110" s="74"/>
      <c r="P110" s="74"/>
      <c r="Q110" s="111"/>
      <c r="R110" s="74"/>
      <c r="S110" s="74"/>
      <c r="T110" s="74"/>
      <c r="U110" s="74"/>
      <c r="V110" s="74"/>
      <c r="W110" s="74"/>
      <c r="X110" s="74"/>
      <c r="Y110" s="74"/>
      <c r="Z110" s="75"/>
    </row>
    <row r="111" spans="1:26" s="67" customFormat="1" ht="30.2" customHeight="1">
      <c r="A111" s="62"/>
      <c r="B111" s="62"/>
      <c r="C111" s="108"/>
      <c r="D111" s="344" t="s">
        <v>150</v>
      </c>
      <c r="E111" s="344"/>
      <c r="F111" s="344"/>
      <c r="G111" s="344"/>
      <c r="H111" s="344"/>
      <c r="I111" s="344"/>
      <c r="J111" s="344"/>
      <c r="K111" s="344"/>
      <c r="L111" s="344"/>
      <c r="M111" s="344"/>
      <c r="N111" s="344"/>
      <c r="O111" s="344"/>
      <c r="P111" s="344"/>
      <c r="Q111" s="344"/>
      <c r="R111" s="344"/>
      <c r="S111" s="344"/>
      <c r="T111" s="344"/>
      <c r="U111" s="344"/>
      <c r="V111" s="344"/>
      <c r="W111" s="344"/>
      <c r="X111" s="344"/>
      <c r="Y111" s="344"/>
      <c r="Z111" s="79"/>
    </row>
    <row r="112" spans="1:26" s="67" customFormat="1" ht="20.100000000000001" customHeight="1">
      <c r="A112" s="62"/>
      <c r="B112" s="62"/>
      <c r="C112" s="76"/>
      <c r="D112" s="77">
        <v>1</v>
      </c>
      <c r="E112" s="67" t="s">
        <v>118</v>
      </c>
      <c r="I112" s="311"/>
      <c r="J112" s="311"/>
      <c r="K112" s="311"/>
      <c r="L112" s="311"/>
      <c r="M112" s="311"/>
      <c r="N112" s="311"/>
      <c r="O112" s="311"/>
      <c r="P112" s="311"/>
      <c r="Q112" s="345"/>
      <c r="R112" s="311"/>
      <c r="S112" s="311"/>
      <c r="T112" s="311"/>
      <c r="U112" s="311"/>
      <c r="V112" s="311"/>
      <c r="W112" s="311"/>
      <c r="X112" s="311"/>
      <c r="Y112" s="311"/>
      <c r="Z112" s="79"/>
    </row>
    <row r="113" spans="1:26" s="67" customFormat="1" ht="20.100000000000001" customHeight="1">
      <c r="A113" s="62"/>
      <c r="B113" s="62"/>
      <c r="C113" s="76"/>
      <c r="D113" s="77"/>
      <c r="E113" s="171"/>
      <c r="F113" s="171"/>
      <c r="G113" s="171"/>
      <c r="H113" s="171"/>
      <c r="I113" s="83"/>
      <c r="J113" s="173" t="s">
        <v>119</v>
      </c>
      <c r="K113" s="100"/>
      <c r="L113" s="172"/>
      <c r="M113" s="172"/>
      <c r="N113" s="172"/>
      <c r="O113" s="172"/>
      <c r="P113" s="172"/>
      <c r="Q113" s="112"/>
      <c r="R113" s="172"/>
      <c r="S113" s="172"/>
      <c r="T113" s="172"/>
      <c r="U113" s="172"/>
      <c r="V113" s="172"/>
      <c r="W113" s="172"/>
      <c r="X113" s="172"/>
      <c r="Y113" s="172"/>
      <c r="Z113" s="79"/>
    </row>
    <row r="114" spans="1:26" s="67" customFormat="1" ht="20.100000000000001" customHeight="1">
      <c r="A114" s="62">
        <f>IF(AND(TRIM($I114)&lt;&gt;"", NOT(OR(IFERROR(SEARCH(" ",$I114),0)&gt;0, IFERROR(SEARCH("　",$I114),0)&gt;0))), 1001, 0)</f>
        <v>0</v>
      </c>
      <c r="B114" s="62"/>
      <c r="C114" s="76"/>
      <c r="D114" s="77">
        <f>D112+1</f>
        <v>2</v>
      </c>
      <c r="E114" s="67" t="s">
        <v>120</v>
      </c>
      <c r="I114" s="311"/>
      <c r="J114" s="311"/>
      <c r="K114" s="311"/>
      <c r="L114" s="311"/>
      <c r="M114" s="311"/>
      <c r="N114" s="311"/>
      <c r="O114" s="311"/>
      <c r="P114" s="311"/>
      <c r="Q114" s="311"/>
      <c r="R114" s="311"/>
      <c r="S114" s="311"/>
      <c r="T114" s="311"/>
      <c r="U114" s="311"/>
      <c r="V114" s="311"/>
      <c r="W114" s="311"/>
      <c r="X114" s="311"/>
      <c r="Y114" s="311"/>
      <c r="Z114" s="79"/>
    </row>
    <row r="115" spans="1:26" s="67" customFormat="1" ht="20.100000000000001" customHeight="1">
      <c r="A115" s="62"/>
      <c r="B115" s="62"/>
      <c r="C115" s="76"/>
      <c r="D115" s="77"/>
      <c r="E115" s="171"/>
      <c r="F115" s="171"/>
      <c r="G115" s="171"/>
      <c r="H115" s="171"/>
      <c r="I115" s="83"/>
      <c r="J115" s="173" t="s">
        <v>99</v>
      </c>
      <c r="K115" s="173"/>
      <c r="L115" s="173"/>
      <c r="M115" s="173"/>
      <c r="N115" s="173"/>
      <c r="O115" s="173"/>
      <c r="P115" s="173"/>
      <c r="Q115" s="173"/>
      <c r="R115" s="173"/>
      <c r="S115" s="173"/>
      <c r="T115" s="173"/>
      <c r="U115" s="173"/>
      <c r="V115" s="173"/>
      <c r="W115" s="173"/>
      <c r="X115" s="173"/>
      <c r="Y115" s="173"/>
      <c r="Z115" s="79"/>
    </row>
    <row r="116" spans="1:26" s="67" customFormat="1" ht="20.100000000000001" customHeight="1">
      <c r="A116" s="62">
        <f>IF(AND(TRIM($I116)&lt;&gt;"", NOT(OR(IFERROR(SEARCH(" ",$I116),0)&gt;0, IFERROR(SEARCH("　",$I116),0)&gt;0))), 1001, 0)</f>
        <v>0</v>
      </c>
      <c r="B116" s="62"/>
      <c r="C116" s="76"/>
      <c r="D116" s="77">
        <f>D114+1</f>
        <v>3</v>
      </c>
      <c r="E116" s="67" t="s">
        <v>121</v>
      </c>
      <c r="I116" s="311"/>
      <c r="J116" s="311"/>
      <c r="K116" s="311"/>
      <c r="L116" s="311"/>
      <c r="M116" s="311"/>
      <c r="N116" s="311"/>
      <c r="O116" s="311"/>
      <c r="P116" s="311"/>
      <c r="Q116" s="311"/>
      <c r="R116" s="311"/>
      <c r="S116" s="311"/>
      <c r="T116" s="311"/>
      <c r="U116" s="311"/>
      <c r="V116" s="311"/>
      <c r="W116" s="311"/>
      <c r="X116" s="311"/>
      <c r="Y116" s="311"/>
      <c r="Z116" s="79"/>
    </row>
    <row r="117" spans="1:26" s="67" customFormat="1" ht="20.100000000000001" customHeight="1">
      <c r="A117" s="62"/>
      <c r="B117" s="62"/>
      <c r="C117" s="76"/>
      <c r="D117" s="171"/>
      <c r="E117" s="171"/>
      <c r="F117" s="171"/>
      <c r="G117" s="171"/>
      <c r="H117" s="171"/>
      <c r="I117" s="83"/>
      <c r="J117" s="173" t="s">
        <v>101</v>
      </c>
      <c r="K117" s="173"/>
      <c r="L117" s="173"/>
      <c r="M117" s="173"/>
      <c r="N117" s="173"/>
      <c r="O117" s="173"/>
      <c r="P117" s="173"/>
      <c r="Q117" s="173"/>
      <c r="R117" s="173"/>
      <c r="S117" s="173"/>
      <c r="T117" s="173"/>
      <c r="U117" s="173"/>
      <c r="V117" s="173"/>
      <c r="W117" s="173"/>
      <c r="X117" s="173"/>
      <c r="Y117" s="173"/>
      <c r="Z117" s="79"/>
    </row>
    <row r="118" spans="1:26" s="67" customFormat="1" ht="20.100000000000001" customHeight="1">
      <c r="A118" s="62"/>
      <c r="B118" s="62"/>
      <c r="C118" s="76"/>
      <c r="D118" s="77">
        <f>D116+1</f>
        <v>4</v>
      </c>
      <c r="E118" s="67" t="s">
        <v>91</v>
      </c>
      <c r="I118" s="338"/>
      <c r="J118" s="339"/>
      <c r="K118" s="339"/>
      <c r="L118" s="339"/>
      <c r="M118" s="339"/>
      <c r="N118" s="171"/>
      <c r="O118" s="171"/>
      <c r="P118" s="171"/>
      <c r="Q118" s="171"/>
      <c r="R118" s="171"/>
      <c r="S118" s="171"/>
      <c r="T118" s="171"/>
      <c r="U118" s="171"/>
      <c r="V118" s="171"/>
      <c r="W118" s="171"/>
      <c r="X118" s="171"/>
      <c r="Y118" s="171"/>
      <c r="Z118" s="79"/>
    </row>
    <row r="119" spans="1:26" s="67" customFormat="1" ht="20.100000000000001" customHeight="1">
      <c r="A119" s="62"/>
      <c r="B119" s="62"/>
      <c r="C119" s="76"/>
      <c r="D119" s="77"/>
      <c r="E119" s="171"/>
      <c r="F119" s="171"/>
      <c r="G119" s="171"/>
      <c r="H119" s="171"/>
      <c r="I119" s="78"/>
      <c r="J119" s="173" t="s">
        <v>174</v>
      </c>
      <c r="K119" s="172"/>
      <c r="L119" s="172"/>
      <c r="M119" s="172"/>
      <c r="N119" s="172"/>
      <c r="O119" s="172"/>
      <c r="P119" s="172"/>
      <c r="Q119" s="172"/>
      <c r="R119" s="172"/>
      <c r="S119" s="172"/>
      <c r="T119" s="172"/>
      <c r="U119" s="172"/>
      <c r="V119" s="172"/>
      <c r="W119" s="172"/>
      <c r="X119" s="172"/>
      <c r="Y119" s="172"/>
      <c r="Z119" s="79"/>
    </row>
    <row r="120" spans="1:26" s="67" customFormat="1" ht="20.100000000000001" customHeight="1">
      <c r="A120" s="62">
        <f>IF(AND(TRIM($I120)&lt;&gt;"", AND(OR(ISERROR(FIND("@"&amp;LEFT($I120,3)&amp;"@", 都道府県3))=FALSE, ISERROR(FIND("@"&amp;LEFT($I120,4)&amp;"@",都道府県4))=FALSE))=FALSE), 1001, 0)</f>
        <v>0</v>
      </c>
      <c r="B120" s="62"/>
      <c r="C120" s="76"/>
      <c r="D120" s="77">
        <f>D118+1</f>
        <v>5</v>
      </c>
      <c r="E120" s="67" t="s">
        <v>92</v>
      </c>
      <c r="I120" s="340"/>
      <c r="J120" s="340"/>
      <c r="K120" s="340"/>
      <c r="L120" s="340"/>
      <c r="M120" s="340"/>
      <c r="N120" s="340"/>
      <c r="O120" s="340"/>
      <c r="P120" s="340"/>
      <c r="Q120" s="341"/>
      <c r="R120" s="340"/>
      <c r="S120" s="340"/>
      <c r="T120" s="340"/>
      <c r="U120" s="340"/>
      <c r="V120" s="340"/>
      <c r="W120" s="340"/>
      <c r="X120" s="340"/>
      <c r="Y120" s="340"/>
      <c r="Z120" s="79"/>
    </row>
    <row r="121" spans="1:26" s="67" customFormat="1" ht="20.100000000000001" customHeight="1">
      <c r="A121" s="62"/>
      <c r="B121" s="62"/>
      <c r="C121" s="76"/>
      <c r="D121" s="77"/>
      <c r="E121" s="171"/>
      <c r="F121" s="171"/>
      <c r="G121" s="171"/>
      <c r="H121" s="171"/>
      <c r="I121" s="78"/>
      <c r="J121" s="173" t="s">
        <v>122</v>
      </c>
      <c r="K121" s="172"/>
      <c r="L121" s="172"/>
      <c r="M121" s="172"/>
      <c r="N121" s="172"/>
      <c r="O121" s="172"/>
      <c r="P121" s="172"/>
      <c r="Q121" s="172"/>
      <c r="R121" s="172"/>
      <c r="S121" s="172"/>
      <c r="T121" s="172"/>
      <c r="U121" s="172"/>
      <c r="V121" s="172"/>
      <c r="W121" s="172"/>
      <c r="X121" s="172"/>
      <c r="Y121" s="172"/>
      <c r="Z121" s="79"/>
    </row>
    <row r="122" spans="1:26" s="67" customFormat="1" ht="20.100000000000001" customHeight="1">
      <c r="A122" s="62">
        <f>IF(AND(TRIM($I122)&lt;&gt;"", NOT(AND(ISNUMBER(VALUE(SUBSTITUTE($I122,"-",""))), IFERROR(SEARCH("-",$I122),0)&gt;0))), 1001, 0)</f>
        <v>0</v>
      </c>
      <c r="B122" s="62"/>
      <c r="C122" s="76"/>
      <c r="D122" s="77">
        <f>D120+1</f>
        <v>6</v>
      </c>
      <c r="E122" s="67" t="s">
        <v>102</v>
      </c>
      <c r="I122" s="311"/>
      <c r="J122" s="311"/>
      <c r="K122" s="311"/>
      <c r="L122" s="311"/>
      <c r="M122" s="311"/>
      <c r="O122" s="84" t="s">
        <v>103</v>
      </c>
      <c r="P122" s="170"/>
      <c r="Q122" s="67" t="s">
        <v>104</v>
      </c>
      <c r="Y122" s="172"/>
      <c r="Z122" s="79"/>
    </row>
    <row r="123" spans="1:26" s="67" customFormat="1" ht="20.100000000000001" customHeight="1">
      <c r="A123" s="62"/>
      <c r="B123" s="62"/>
      <c r="C123" s="80"/>
      <c r="D123" s="171"/>
      <c r="E123" s="171"/>
      <c r="F123" s="171"/>
      <c r="G123" s="171"/>
      <c r="H123" s="171"/>
      <c r="I123" s="78"/>
      <c r="J123" s="173" t="s">
        <v>123</v>
      </c>
      <c r="K123" s="172"/>
      <c r="L123" s="172"/>
      <c r="M123" s="172"/>
      <c r="N123" s="172"/>
      <c r="O123" s="172"/>
      <c r="P123" s="172"/>
      <c r="Q123" s="172"/>
      <c r="R123" s="172"/>
      <c r="S123" s="172"/>
      <c r="T123" s="172"/>
      <c r="U123" s="172"/>
      <c r="V123" s="172"/>
      <c r="W123" s="172"/>
      <c r="X123" s="172"/>
      <c r="Y123" s="172"/>
      <c r="Z123" s="79"/>
    </row>
    <row r="124" spans="1:26" s="67" customFormat="1" ht="20.100000000000001" customHeight="1">
      <c r="A124" s="62">
        <f>IF(AND(TRIM($I124)&lt;&gt;"", NOT(AND(ISNUMBER(VALUE(SUBSTITUTE($I124,"-",""))), IFERROR(SEARCH("-",$I124),0)&gt;0))), 1001, 0)</f>
        <v>0</v>
      </c>
      <c r="B124" s="62"/>
      <c r="C124" s="76"/>
      <c r="D124" s="77">
        <f>D122+1</f>
        <v>7</v>
      </c>
      <c r="E124" s="67" t="s">
        <v>106</v>
      </c>
      <c r="I124" s="311"/>
      <c r="J124" s="311"/>
      <c r="K124" s="311"/>
      <c r="L124" s="311"/>
      <c r="M124" s="311"/>
      <c r="N124" s="172"/>
      <c r="O124" s="172"/>
      <c r="P124" s="172"/>
      <c r="Q124" s="172"/>
      <c r="R124" s="172"/>
      <c r="S124" s="172"/>
      <c r="T124" s="172"/>
      <c r="U124" s="172"/>
      <c r="V124" s="172"/>
      <c r="W124" s="172"/>
      <c r="X124" s="172"/>
      <c r="Y124" s="172"/>
      <c r="Z124" s="79"/>
    </row>
    <row r="125" spans="1:26" s="67" customFormat="1" ht="20.100000000000001" customHeight="1">
      <c r="A125" s="62"/>
      <c r="B125" s="62"/>
      <c r="C125" s="80"/>
      <c r="D125" s="171"/>
      <c r="E125" s="171"/>
      <c r="F125" s="171"/>
      <c r="G125" s="171"/>
      <c r="H125" s="171"/>
      <c r="I125" s="78"/>
      <c r="J125" s="173" t="s">
        <v>123</v>
      </c>
      <c r="K125" s="172"/>
      <c r="L125" s="172"/>
      <c r="M125" s="172"/>
      <c r="N125" s="172"/>
      <c r="O125" s="172"/>
      <c r="P125" s="172"/>
      <c r="Q125" s="172"/>
      <c r="R125" s="172"/>
      <c r="S125" s="172"/>
      <c r="T125" s="172"/>
      <c r="U125" s="172"/>
      <c r="V125" s="172"/>
      <c r="W125" s="172"/>
      <c r="X125" s="172"/>
      <c r="Y125" s="172"/>
      <c r="Z125" s="79"/>
    </row>
    <row r="126" spans="1:26" s="67" customFormat="1" ht="20.100000000000001" customHeight="1">
      <c r="A126" s="62">
        <f>IF(AND(TRIM($I126)&lt;&gt;"", NOT(IFERROR(SEARCH("@",$I126),0)&gt;0)), 1001, 0)</f>
        <v>0</v>
      </c>
      <c r="B126" s="62"/>
      <c r="C126" s="76"/>
      <c r="D126" s="77">
        <f>D124+1</f>
        <v>8</v>
      </c>
      <c r="E126" s="67" t="s">
        <v>107</v>
      </c>
      <c r="I126" s="311"/>
      <c r="J126" s="311"/>
      <c r="K126" s="311"/>
      <c r="L126" s="311"/>
      <c r="M126" s="311"/>
      <c r="N126" s="311"/>
      <c r="O126" s="311"/>
      <c r="P126" s="311"/>
      <c r="Q126" s="259"/>
      <c r="R126" s="311"/>
      <c r="S126" s="311"/>
      <c r="T126" s="311"/>
      <c r="U126" s="311"/>
      <c r="V126" s="311"/>
      <c r="W126" s="311"/>
      <c r="X126" s="311"/>
      <c r="Y126" s="311"/>
      <c r="Z126" s="79"/>
    </row>
    <row r="127" spans="1:26" s="67" customFormat="1" ht="20.100000000000001" customHeight="1">
      <c r="A127" s="62"/>
      <c r="B127" s="62"/>
      <c r="C127" s="80"/>
      <c r="D127" s="171"/>
      <c r="E127" s="171"/>
      <c r="F127" s="171"/>
      <c r="G127" s="171"/>
      <c r="H127" s="171"/>
      <c r="I127" s="78"/>
      <c r="J127" s="173" t="s">
        <v>180</v>
      </c>
      <c r="K127" s="100"/>
      <c r="L127" s="172"/>
      <c r="M127" s="172"/>
      <c r="N127" s="172"/>
      <c r="O127" s="172"/>
      <c r="P127" s="172"/>
      <c r="Q127" s="101"/>
      <c r="R127" s="172"/>
      <c r="S127" s="172"/>
      <c r="T127" s="172"/>
      <c r="U127" s="172"/>
      <c r="V127" s="172"/>
      <c r="W127" s="172"/>
      <c r="X127" s="172"/>
      <c r="Y127" s="172"/>
      <c r="Z127" s="79"/>
    </row>
    <row r="128" spans="1:26" s="67" customFormat="1" ht="20.100000000000001" customHeight="1">
      <c r="A128" s="62"/>
      <c r="B128" s="62"/>
      <c r="C128" s="90"/>
      <c r="D128" s="91"/>
      <c r="E128" s="91"/>
      <c r="F128" s="91"/>
      <c r="G128" s="91"/>
      <c r="H128" s="91"/>
      <c r="I128" s="93"/>
      <c r="J128" s="92"/>
      <c r="K128" s="93"/>
      <c r="L128" s="92"/>
      <c r="M128" s="92"/>
      <c r="N128" s="92"/>
      <c r="O128" s="92"/>
      <c r="P128" s="92"/>
      <c r="Q128" s="113"/>
      <c r="R128" s="92"/>
      <c r="S128" s="92"/>
      <c r="T128" s="92"/>
      <c r="U128" s="92"/>
      <c r="V128" s="92"/>
      <c r="W128" s="92"/>
      <c r="X128" s="92"/>
      <c r="Y128" s="92"/>
      <c r="Z128" s="94"/>
    </row>
    <row r="129" spans="1:26" s="67" customFormat="1" ht="20.100000000000001" customHeight="1">
      <c r="A129" s="62"/>
      <c r="B129" s="62"/>
      <c r="C129" s="171"/>
      <c r="D129" s="171"/>
      <c r="E129" s="171"/>
      <c r="F129" s="171"/>
      <c r="G129" s="171"/>
      <c r="H129" s="171"/>
      <c r="I129" s="96"/>
      <c r="J129" s="96"/>
      <c r="K129" s="96"/>
      <c r="L129" s="96"/>
      <c r="M129" s="96"/>
      <c r="N129" s="96"/>
      <c r="O129" s="96"/>
      <c r="P129" s="96"/>
      <c r="Q129" s="114"/>
      <c r="R129" s="96"/>
      <c r="S129" s="96"/>
      <c r="T129" s="96"/>
      <c r="U129" s="96"/>
      <c r="V129" s="96"/>
      <c r="W129" s="96"/>
      <c r="X129" s="96"/>
      <c r="Y129" s="96"/>
      <c r="Z129" s="171"/>
    </row>
    <row r="130" spans="1:26" s="67" customFormat="1" ht="15.75" hidden="1" customHeight="1">
      <c r="A130" s="62"/>
      <c r="B130" s="62"/>
      <c r="C130" s="171"/>
      <c r="D130" s="171"/>
      <c r="E130" s="171"/>
      <c r="F130" s="171"/>
      <c r="G130" s="171"/>
      <c r="H130" s="171"/>
      <c r="I130" s="96"/>
      <c r="J130" s="96"/>
      <c r="K130" s="96"/>
      <c r="L130" s="96"/>
      <c r="M130" s="96"/>
      <c r="N130" s="96"/>
      <c r="O130" s="96"/>
      <c r="P130" s="96"/>
      <c r="Q130" s="114"/>
      <c r="R130" s="96"/>
      <c r="S130" s="96"/>
      <c r="T130" s="96"/>
      <c r="U130" s="96"/>
      <c r="V130" s="96"/>
      <c r="W130" s="96"/>
      <c r="X130" s="96"/>
      <c r="Y130" s="96"/>
      <c r="Z130" s="171"/>
    </row>
    <row r="131" spans="1:26" s="67" customFormat="1" ht="15.75" hidden="1" customHeight="1">
      <c r="A131" s="62"/>
      <c r="B131" s="62"/>
      <c r="C131" s="171"/>
      <c r="D131" s="171"/>
      <c r="E131" s="171"/>
      <c r="F131" s="171"/>
      <c r="G131" s="171"/>
      <c r="H131" s="171"/>
      <c r="I131" s="96"/>
      <c r="J131" s="96"/>
      <c r="K131" s="96"/>
      <c r="L131" s="96"/>
      <c r="M131" s="96"/>
      <c r="N131" s="96"/>
      <c r="O131" s="96"/>
      <c r="P131" s="96"/>
      <c r="Q131" s="114"/>
      <c r="R131" s="96"/>
      <c r="S131" s="96"/>
      <c r="T131" s="96"/>
      <c r="U131" s="96"/>
      <c r="V131" s="96"/>
      <c r="W131" s="96"/>
      <c r="X131" s="96"/>
      <c r="Y131" s="96"/>
      <c r="Z131" s="171"/>
    </row>
    <row r="132" spans="1:26" s="67" customFormat="1" ht="15.75" hidden="1" customHeight="1">
      <c r="A132" s="62"/>
      <c r="B132" s="62"/>
      <c r="C132" s="171"/>
      <c r="D132" s="171"/>
      <c r="E132" s="171"/>
      <c r="F132" s="171"/>
      <c r="G132" s="171"/>
      <c r="H132" s="171"/>
      <c r="I132" s="96"/>
      <c r="J132" s="96"/>
      <c r="K132" s="96"/>
      <c r="L132" s="96"/>
      <c r="M132" s="96"/>
      <c r="N132" s="96"/>
      <c r="O132" s="96"/>
      <c r="P132" s="96"/>
      <c r="Q132" s="114"/>
      <c r="R132" s="96"/>
      <c r="S132" s="96"/>
      <c r="T132" s="96"/>
      <c r="U132" s="96"/>
      <c r="V132" s="96"/>
      <c r="W132" s="96"/>
      <c r="X132" s="96"/>
      <c r="Y132" s="96"/>
      <c r="Z132" s="171"/>
    </row>
    <row r="133" spans="1:26" s="67" customFormat="1" ht="15.75" hidden="1" customHeight="1">
      <c r="A133" s="62"/>
      <c r="B133" s="62"/>
      <c r="C133" s="171"/>
      <c r="D133" s="171"/>
      <c r="E133" s="171"/>
      <c r="F133" s="171"/>
      <c r="G133" s="171"/>
      <c r="H133" s="171"/>
      <c r="I133" s="96"/>
      <c r="J133" s="96"/>
      <c r="K133" s="96"/>
      <c r="L133" s="96"/>
      <c r="M133" s="96"/>
      <c r="N133" s="96"/>
      <c r="O133" s="96"/>
      <c r="P133" s="96"/>
      <c r="Q133" s="114"/>
      <c r="R133" s="96"/>
      <c r="S133" s="96"/>
      <c r="T133" s="96"/>
      <c r="U133" s="96"/>
      <c r="V133" s="96"/>
      <c r="W133" s="96"/>
      <c r="X133" s="96"/>
      <c r="Y133" s="96"/>
      <c r="Z133" s="171"/>
    </row>
    <row r="134" spans="1:26" s="67" customFormat="1" ht="15.75" hidden="1" customHeight="1">
      <c r="A134" s="62"/>
      <c r="B134" s="62"/>
      <c r="C134" s="171"/>
      <c r="D134" s="171"/>
      <c r="E134" s="171"/>
      <c r="F134" s="171"/>
      <c r="G134" s="171"/>
      <c r="H134" s="171"/>
      <c r="I134" s="96"/>
      <c r="J134" s="96"/>
      <c r="K134" s="96"/>
      <c r="L134" s="96"/>
      <c r="M134" s="96"/>
      <c r="N134" s="96"/>
      <c r="O134" s="96"/>
      <c r="P134" s="96"/>
      <c r="Q134" s="114"/>
      <c r="R134" s="96"/>
      <c r="S134" s="96"/>
      <c r="T134" s="96"/>
      <c r="U134" s="96"/>
      <c r="V134" s="96"/>
      <c r="W134" s="96"/>
      <c r="X134" s="96"/>
      <c r="Y134" s="96"/>
      <c r="Z134" s="171"/>
    </row>
    <row r="135" spans="1:26" s="67" customFormat="1" ht="15.75" hidden="1" customHeight="1">
      <c r="A135" s="62"/>
      <c r="B135" s="62"/>
      <c r="C135" s="171"/>
      <c r="D135" s="171"/>
      <c r="E135" s="171"/>
      <c r="F135" s="171"/>
      <c r="G135" s="171"/>
      <c r="H135" s="171"/>
      <c r="I135" s="96"/>
      <c r="J135" s="96"/>
      <c r="K135" s="96"/>
      <c r="L135" s="96"/>
      <c r="M135" s="96"/>
      <c r="N135" s="96"/>
      <c r="O135" s="96"/>
      <c r="P135" s="96"/>
      <c r="Q135" s="114"/>
      <c r="R135" s="96"/>
      <c r="S135" s="96"/>
      <c r="T135" s="96"/>
      <c r="U135" s="96"/>
      <c r="V135" s="96"/>
      <c r="W135" s="96"/>
      <c r="X135" s="96"/>
      <c r="Y135" s="96"/>
      <c r="Z135" s="171"/>
    </row>
    <row r="136" spans="1:26" s="67" customFormat="1" ht="15.75" hidden="1" customHeight="1">
      <c r="A136" s="62"/>
      <c r="B136" s="62"/>
      <c r="C136" s="171"/>
      <c r="D136" s="171"/>
      <c r="E136" s="171"/>
      <c r="F136" s="171"/>
      <c r="G136" s="171"/>
      <c r="H136" s="171"/>
      <c r="I136" s="96"/>
      <c r="J136" s="96"/>
      <c r="K136" s="96"/>
      <c r="L136" s="96"/>
      <c r="M136" s="96"/>
      <c r="N136" s="96"/>
      <c r="O136" s="96"/>
      <c r="P136" s="96"/>
      <c r="Q136" s="114"/>
      <c r="R136" s="96"/>
      <c r="S136" s="96"/>
      <c r="T136" s="96"/>
      <c r="U136" s="96"/>
      <c r="V136" s="96"/>
      <c r="W136" s="96"/>
      <c r="X136" s="96"/>
      <c r="Y136" s="96"/>
      <c r="Z136" s="171"/>
    </row>
    <row r="137" spans="1:26" s="67" customFormat="1" ht="15.75" hidden="1" customHeight="1">
      <c r="A137" s="62"/>
      <c r="B137" s="62"/>
      <c r="C137" s="171"/>
      <c r="D137" s="171"/>
      <c r="E137" s="171"/>
      <c r="F137" s="171"/>
      <c r="G137" s="171"/>
      <c r="H137" s="171"/>
      <c r="I137" s="96"/>
      <c r="J137" s="96"/>
      <c r="K137" s="96"/>
      <c r="L137" s="96"/>
      <c r="M137" s="96"/>
      <c r="N137" s="96"/>
      <c r="O137" s="96"/>
      <c r="P137" s="96"/>
      <c r="Q137" s="114"/>
      <c r="R137" s="96"/>
      <c r="S137" s="96"/>
      <c r="T137" s="96"/>
      <c r="U137" s="96"/>
      <c r="V137" s="96"/>
      <c r="W137" s="96"/>
      <c r="X137" s="96"/>
      <c r="Y137" s="96"/>
      <c r="Z137" s="171"/>
    </row>
    <row r="138" spans="1:26" s="67" customFormat="1" ht="15.75" hidden="1" customHeight="1">
      <c r="A138" s="62"/>
      <c r="B138" s="62"/>
      <c r="C138" s="171"/>
      <c r="D138" s="171"/>
      <c r="E138" s="171"/>
      <c r="F138" s="171"/>
      <c r="G138" s="171"/>
      <c r="H138" s="171"/>
      <c r="I138" s="96"/>
      <c r="J138" s="96"/>
      <c r="K138" s="96"/>
      <c r="L138" s="96"/>
      <c r="M138" s="96"/>
      <c r="N138" s="96"/>
      <c r="O138" s="96"/>
      <c r="P138" s="96"/>
      <c r="Q138" s="114"/>
      <c r="R138" s="96"/>
      <c r="S138" s="96"/>
      <c r="T138" s="96"/>
      <c r="U138" s="96"/>
      <c r="V138" s="96"/>
      <c r="W138" s="96"/>
      <c r="X138" s="96"/>
      <c r="Y138" s="96"/>
      <c r="Z138" s="171"/>
    </row>
    <row r="139" spans="1:26" s="67" customFormat="1" ht="15.75" hidden="1" customHeight="1">
      <c r="A139" s="62"/>
      <c r="B139" s="62"/>
      <c r="C139" s="171"/>
      <c r="D139" s="171"/>
      <c r="E139" s="171"/>
      <c r="F139" s="171"/>
      <c r="G139" s="171"/>
      <c r="H139" s="171"/>
      <c r="I139" s="96"/>
      <c r="J139" s="96"/>
      <c r="K139" s="96"/>
      <c r="L139" s="96"/>
      <c r="M139" s="96"/>
      <c r="N139" s="96"/>
      <c r="O139" s="96"/>
      <c r="P139" s="96"/>
      <c r="Q139" s="114"/>
      <c r="R139" s="96"/>
      <c r="S139" s="96"/>
      <c r="T139" s="96"/>
      <c r="U139" s="96"/>
      <c r="V139" s="96"/>
      <c r="W139" s="96"/>
      <c r="X139" s="96"/>
      <c r="Y139" s="96"/>
      <c r="Z139" s="171"/>
    </row>
    <row r="140" spans="1:26" s="67" customFormat="1" ht="15.75" hidden="1" customHeight="1">
      <c r="A140" s="62"/>
      <c r="B140" s="62"/>
      <c r="C140" s="171"/>
      <c r="D140" s="171"/>
      <c r="E140" s="171"/>
      <c r="F140" s="171"/>
      <c r="G140" s="171"/>
      <c r="H140" s="171"/>
      <c r="I140" s="96"/>
      <c r="J140" s="96"/>
      <c r="K140" s="96"/>
      <c r="L140" s="96"/>
      <c r="M140" s="96"/>
      <c r="N140" s="96"/>
      <c r="O140" s="96"/>
      <c r="P140" s="96"/>
      <c r="Q140" s="114"/>
      <c r="R140" s="96"/>
      <c r="S140" s="96"/>
      <c r="T140" s="96"/>
      <c r="U140" s="96"/>
      <c r="V140" s="96"/>
      <c r="W140" s="96"/>
      <c r="X140" s="96"/>
      <c r="Y140" s="96"/>
      <c r="Z140" s="171"/>
    </row>
    <row r="141" spans="1:26" s="67" customFormat="1" ht="15.75" hidden="1" customHeight="1">
      <c r="A141" s="62"/>
      <c r="B141" s="62"/>
      <c r="C141" s="171"/>
      <c r="D141" s="171"/>
      <c r="E141" s="171"/>
      <c r="F141" s="171"/>
      <c r="G141" s="171"/>
      <c r="H141" s="171"/>
      <c r="I141" s="96"/>
      <c r="J141" s="96"/>
      <c r="K141" s="96"/>
      <c r="L141" s="96"/>
      <c r="M141" s="96"/>
      <c r="N141" s="96"/>
      <c r="O141" s="96"/>
      <c r="P141" s="96"/>
      <c r="Q141" s="114"/>
      <c r="R141" s="96"/>
      <c r="S141" s="96"/>
      <c r="T141" s="96"/>
      <c r="U141" s="96"/>
      <c r="V141" s="96"/>
      <c r="W141" s="96"/>
      <c r="X141" s="96"/>
      <c r="Y141" s="96"/>
      <c r="Z141" s="171"/>
    </row>
    <row r="142" spans="1:26" s="67" customFormat="1" ht="15.75" hidden="1" customHeight="1">
      <c r="A142" s="62"/>
      <c r="B142" s="62"/>
      <c r="C142" s="171"/>
      <c r="D142" s="171"/>
      <c r="E142" s="171"/>
      <c r="F142" s="171"/>
      <c r="G142" s="171"/>
      <c r="H142" s="171"/>
      <c r="I142" s="96"/>
      <c r="J142" s="96"/>
      <c r="K142" s="96"/>
      <c r="L142" s="96"/>
      <c r="M142" s="96"/>
      <c r="N142" s="96"/>
      <c r="O142" s="96"/>
      <c r="P142" s="96"/>
      <c r="Q142" s="114"/>
      <c r="R142" s="96"/>
      <c r="S142" s="96"/>
      <c r="T142" s="96"/>
      <c r="U142" s="96"/>
      <c r="V142" s="96"/>
      <c r="W142" s="96"/>
      <c r="X142" s="96"/>
      <c r="Y142" s="96"/>
      <c r="Z142" s="171"/>
    </row>
    <row r="143" spans="1:26" s="67" customFormat="1" ht="15.75" hidden="1" customHeight="1">
      <c r="A143" s="62"/>
      <c r="B143" s="62"/>
      <c r="C143" s="171"/>
      <c r="D143" s="171"/>
      <c r="E143" s="171"/>
      <c r="F143" s="171"/>
      <c r="G143" s="171"/>
      <c r="H143" s="171"/>
      <c r="I143" s="96"/>
      <c r="J143" s="96"/>
      <c r="K143" s="96"/>
      <c r="L143" s="96"/>
      <c r="M143" s="96"/>
      <c r="N143" s="96"/>
      <c r="O143" s="96"/>
      <c r="P143" s="96"/>
      <c r="Q143" s="114"/>
      <c r="R143" s="96"/>
      <c r="S143" s="96"/>
      <c r="T143" s="96"/>
      <c r="U143" s="96"/>
      <c r="V143" s="96"/>
      <c r="W143" s="96"/>
      <c r="X143" s="96"/>
      <c r="Y143" s="96"/>
      <c r="Z143" s="171"/>
    </row>
    <row r="144" spans="1:26" s="67" customFormat="1" ht="15.75" hidden="1" customHeight="1">
      <c r="A144" s="62"/>
      <c r="B144" s="62"/>
      <c r="C144" s="171"/>
      <c r="D144" s="171"/>
      <c r="E144" s="171"/>
      <c r="F144" s="171"/>
      <c r="G144" s="171"/>
      <c r="H144" s="171"/>
      <c r="I144" s="96"/>
      <c r="J144" s="96"/>
      <c r="K144" s="96"/>
      <c r="L144" s="96"/>
      <c r="M144" s="96"/>
      <c r="N144" s="96"/>
      <c r="O144" s="96"/>
      <c r="P144" s="96"/>
      <c r="Q144" s="114"/>
      <c r="R144" s="96"/>
      <c r="S144" s="96"/>
      <c r="T144" s="96"/>
      <c r="U144" s="96"/>
      <c r="V144" s="96"/>
      <c r="W144" s="96"/>
      <c r="X144" s="96"/>
      <c r="Y144" s="96"/>
      <c r="Z144" s="171"/>
    </row>
    <row r="145" spans="1:26" s="67" customFormat="1" ht="15.75" hidden="1" customHeight="1">
      <c r="A145" s="62"/>
      <c r="B145" s="62"/>
      <c r="C145" s="171"/>
      <c r="D145" s="171"/>
      <c r="E145" s="171"/>
      <c r="F145" s="171"/>
      <c r="G145" s="171"/>
      <c r="H145" s="171"/>
      <c r="I145" s="96"/>
      <c r="J145" s="96"/>
      <c r="K145" s="96"/>
      <c r="L145" s="96"/>
      <c r="M145" s="96"/>
      <c r="N145" s="96"/>
      <c r="O145" s="96"/>
      <c r="P145" s="96"/>
      <c r="Q145" s="114"/>
      <c r="R145" s="96"/>
      <c r="S145" s="96"/>
      <c r="T145" s="96"/>
      <c r="U145" s="96"/>
      <c r="V145" s="96"/>
      <c r="W145" s="96"/>
      <c r="X145" s="96"/>
      <c r="Y145" s="96"/>
      <c r="Z145" s="171"/>
    </row>
    <row r="146" spans="1:26" s="67" customFormat="1" ht="15.75" hidden="1" customHeight="1">
      <c r="A146" s="62"/>
      <c r="B146" s="62"/>
      <c r="C146" s="171"/>
      <c r="D146" s="171"/>
      <c r="E146" s="171"/>
      <c r="F146" s="171"/>
      <c r="G146" s="171"/>
      <c r="H146" s="171"/>
      <c r="I146" s="96"/>
      <c r="J146" s="96"/>
      <c r="K146" s="96"/>
      <c r="L146" s="96"/>
      <c r="M146" s="96"/>
      <c r="N146" s="96"/>
      <c r="O146" s="96"/>
      <c r="P146" s="96"/>
      <c r="Q146" s="114"/>
      <c r="R146" s="96"/>
      <c r="S146" s="96"/>
      <c r="T146" s="96"/>
      <c r="U146" s="96"/>
      <c r="V146" s="96"/>
      <c r="W146" s="96"/>
      <c r="X146" s="96"/>
      <c r="Y146" s="96"/>
      <c r="Z146" s="171"/>
    </row>
    <row r="147" spans="1:26" s="67" customFormat="1" ht="15.75" hidden="1" customHeight="1">
      <c r="A147" s="62"/>
      <c r="B147" s="62"/>
      <c r="C147" s="171"/>
      <c r="D147" s="171"/>
      <c r="E147" s="171"/>
      <c r="F147" s="171"/>
      <c r="G147" s="171"/>
      <c r="H147" s="171"/>
      <c r="I147" s="96"/>
      <c r="J147" s="96"/>
      <c r="K147" s="96"/>
      <c r="L147" s="96"/>
      <c r="M147" s="96"/>
      <c r="N147" s="96"/>
      <c r="O147" s="96"/>
      <c r="P147" s="96"/>
      <c r="Q147" s="114"/>
      <c r="R147" s="96"/>
      <c r="S147" s="96"/>
      <c r="T147" s="96"/>
      <c r="U147" s="96"/>
      <c r="V147" s="96"/>
      <c r="W147" s="96"/>
      <c r="X147" s="96"/>
      <c r="Y147" s="96"/>
      <c r="Z147" s="171"/>
    </row>
    <row r="148" spans="1:26" s="67" customFormat="1" ht="15.75" hidden="1" customHeight="1">
      <c r="A148" s="62"/>
      <c r="B148" s="62"/>
      <c r="C148" s="171"/>
      <c r="D148" s="171"/>
      <c r="E148" s="171"/>
      <c r="F148" s="171"/>
      <c r="G148" s="171"/>
      <c r="H148" s="171"/>
      <c r="I148" s="96"/>
      <c r="J148" s="96"/>
      <c r="K148" s="96"/>
      <c r="L148" s="96"/>
      <c r="M148" s="96"/>
      <c r="N148" s="96"/>
      <c r="O148" s="96"/>
      <c r="P148" s="96"/>
      <c r="Q148" s="114"/>
      <c r="R148" s="96"/>
      <c r="S148" s="96"/>
      <c r="T148" s="96"/>
      <c r="U148" s="96"/>
      <c r="V148" s="96"/>
      <c r="W148" s="96"/>
      <c r="X148" s="96"/>
      <c r="Y148" s="96"/>
      <c r="Z148" s="171"/>
    </row>
    <row r="149" spans="1:26" s="67" customFormat="1" ht="20.100000000000001" customHeight="1">
      <c r="A149" s="62"/>
      <c r="B149" s="62"/>
      <c r="C149" s="171"/>
      <c r="D149" s="171"/>
      <c r="E149" s="171"/>
      <c r="F149" s="171"/>
      <c r="G149" s="171"/>
      <c r="H149" s="171"/>
      <c r="I149" s="96"/>
      <c r="J149" s="171"/>
      <c r="K149" s="171"/>
      <c r="L149" s="171"/>
      <c r="M149" s="171"/>
      <c r="N149" s="171"/>
      <c r="O149" s="171"/>
      <c r="P149" s="171"/>
      <c r="Q149" s="115"/>
      <c r="R149" s="171"/>
      <c r="S149" s="171"/>
      <c r="T149" s="171"/>
      <c r="U149" s="171"/>
      <c r="V149" s="171"/>
      <c r="W149" s="171"/>
      <c r="X149" s="171"/>
      <c r="Y149" s="171"/>
      <c r="Z149" s="171"/>
    </row>
    <row r="150" spans="1:26" s="67" customFormat="1" ht="20.100000000000001" customHeight="1">
      <c r="A150" s="62"/>
      <c r="B150" s="62"/>
      <c r="C150" s="308" t="s">
        <v>124</v>
      </c>
      <c r="D150" s="309"/>
      <c r="E150" s="309"/>
      <c r="F150" s="309"/>
      <c r="G150" s="309"/>
      <c r="H150" s="310"/>
      <c r="I150" s="97"/>
      <c r="K150" s="97"/>
    </row>
    <row r="151" spans="1:26" s="67" customFormat="1" ht="20.100000000000001" customHeight="1">
      <c r="A151" s="62"/>
      <c r="B151" s="62"/>
      <c r="C151" s="72"/>
      <c r="D151" s="73"/>
      <c r="E151" s="73"/>
      <c r="F151" s="73"/>
      <c r="G151" s="73"/>
      <c r="H151" s="73"/>
      <c r="I151" s="74"/>
      <c r="J151" s="74"/>
      <c r="K151" s="74"/>
      <c r="L151" s="74"/>
      <c r="M151" s="74"/>
      <c r="N151" s="74"/>
      <c r="O151" s="74"/>
      <c r="P151" s="74"/>
      <c r="Q151" s="74"/>
      <c r="R151" s="74"/>
      <c r="S151" s="74"/>
      <c r="T151" s="74"/>
      <c r="U151" s="74"/>
      <c r="V151" s="74"/>
      <c r="W151" s="74"/>
      <c r="X151" s="74"/>
      <c r="Y151" s="74"/>
      <c r="Z151" s="75"/>
    </row>
    <row r="152" spans="1:26" s="67" customFormat="1" ht="20.100000000000001" customHeight="1">
      <c r="A152" s="62"/>
      <c r="B152" s="62"/>
      <c r="C152" s="72"/>
      <c r="D152" s="116" t="s">
        <v>125</v>
      </c>
      <c r="E152" s="98"/>
      <c r="F152" s="98"/>
      <c r="G152" s="98"/>
      <c r="H152" s="98"/>
      <c r="I152" s="98"/>
      <c r="J152" s="98"/>
      <c r="K152" s="98"/>
      <c r="L152" s="98"/>
      <c r="M152" s="98"/>
      <c r="N152" s="98"/>
      <c r="O152" s="98"/>
      <c r="P152" s="98"/>
      <c r="Q152" s="98"/>
      <c r="R152" s="98"/>
      <c r="S152" s="98"/>
      <c r="T152" s="98"/>
      <c r="U152" s="98"/>
      <c r="V152" s="98"/>
      <c r="W152" s="98"/>
      <c r="X152" s="172"/>
      <c r="Y152" s="171"/>
      <c r="Z152" s="79"/>
    </row>
    <row r="153" spans="1:26" s="67" customFormat="1" ht="20.100000000000001" customHeight="1">
      <c r="A153" s="62">
        <f>IF(AND($I153&lt;&gt;"しない", $I153&lt;&gt;"する"), 1001, 0)</f>
        <v>0</v>
      </c>
      <c r="B153" s="62"/>
      <c r="C153" s="76"/>
      <c r="D153" s="77">
        <v>1</v>
      </c>
      <c r="E153" s="171" t="s">
        <v>126</v>
      </c>
      <c r="F153" s="171"/>
      <c r="G153" s="171"/>
      <c r="H153" s="171"/>
      <c r="I153" s="311" t="s">
        <v>127</v>
      </c>
      <c r="J153" s="313"/>
      <c r="K153" s="313"/>
      <c r="L153" s="313"/>
      <c r="M153" s="313"/>
      <c r="N153" s="171"/>
      <c r="O153" s="171"/>
      <c r="P153" s="171"/>
      <c r="Q153" s="171"/>
      <c r="R153" s="171"/>
      <c r="S153" s="171"/>
      <c r="T153" s="171"/>
      <c r="U153" s="171"/>
      <c r="Z153" s="117"/>
    </row>
    <row r="154" spans="1:26" s="67" customFormat="1" ht="20.100000000000001" customHeight="1">
      <c r="A154" s="62"/>
      <c r="B154" s="62"/>
      <c r="C154" s="80"/>
      <c r="D154" s="171"/>
      <c r="E154" s="171"/>
      <c r="F154" s="171"/>
      <c r="G154" s="171"/>
      <c r="H154" s="171"/>
      <c r="I154" s="118"/>
      <c r="J154" s="173" t="s">
        <v>17</v>
      </c>
      <c r="K154" s="173"/>
      <c r="L154" s="173"/>
      <c r="M154" s="173"/>
      <c r="N154" s="173"/>
      <c r="O154" s="173"/>
      <c r="P154" s="173"/>
      <c r="Q154" s="173"/>
      <c r="R154" s="173"/>
      <c r="S154" s="173"/>
      <c r="T154" s="173"/>
      <c r="U154" s="171"/>
      <c r="Z154" s="117"/>
    </row>
    <row r="155" spans="1:26" s="67" customFormat="1" ht="20.100000000000001" customHeight="1">
      <c r="A155" s="62">
        <f>IF(AND($I153="する",OR(TRIM($I155)="", NOT(OR(IFERROR(SEARCH(" ",$I155),0)&gt;0, IFERROR(SEARCH("　",$I155),0)&gt;0)))), 1001, 0)</f>
        <v>0</v>
      </c>
      <c r="B155" s="62"/>
      <c r="C155" s="76"/>
      <c r="D155" s="77">
        <v>2</v>
      </c>
      <c r="E155" s="67" t="s">
        <v>120</v>
      </c>
      <c r="I155" s="311"/>
      <c r="J155" s="311"/>
      <c r="K155" s="311"/>
      <c r="L155" s="311"/>
      <c r="M155" s="311"/>
      <c r="N155" s="311"/>
      <c r="O155" s="311"/>
      <c r="P155" s="311"/>
      <c r="Q155" s="311"/>
      <c r="R155" s="311"/>
      <c r="S155" s="311"/>
      <c r="T155" s="311"/>
      <c r="U155" s="311"/>
      <c r="V155" s="311"/>
      <c r="W155" s="311"/>
      <c r="X155" s="311"/>
      <c r="Y155" s="311"/>
      <c r="Z155" s="79"/>
    </row>
    <row r="156" spans="1:26" s="67" customFormat="1" ht="20.100000000000001" customHeight="1">
      <c r="A156" s="62"/>
      <c r="B156" s="62"/>
      <c r="C156" s="76"/>
      <c r="D156" s="77"/>
      <c r="E156" s="171"/>
      <c r="F156" s="171"/>
      <c r="G156" s="171"/>
      <c r="H156" s="171"/>
      <c r="I156" s="83"/>
      <c r="J156" s="173" t="s">
        <v>99</v>
      </c>
      <c r="K156" s="173"/>
      <c r="L156" s="173"/>
      <c r="M156" s="173"/>
      <c r="N156" s="173"/>
      <c r="O156" s="173"/>
      <c r="P156" s="173"/>
      <c r="Q156" s="173"/>
      <c r="R156" s="173"/>
      <c r="S156" s="173"/>
      <c r="T156" s="173"/>
      <c r="U156" s="173"/>
      <c r="V156" s="173"/>
      <c r="W156" s="173"/>
      <c r="X156" s="173"/>
      <c r="Y156" s="173"/>
      <c r="Z156" s="79"/>
    </row>
    <row r="157" spans="1:26" s="67" customFormat="1" ht="20.100000000000001" customHeight="1">
      <c r="A157" s="62">
        <f>IF(AND($I153="する",OR(TRIM($I157)="", NOT(OR(IFERROR(SEARCH(" ",$I157),0)&gt;0, IFERROR(SEARCH("　",$I157),0)&gt;0)))), 1001, 0)</f>
        <v>0</v>
      </c>
      <c r="B157" s="62"/>
      <c r="C157" s="76"/>
      <c r="D157" s="77">
        <v>3</v>
      </c>
      <c r="E157" s="67" t="s">
        <v>121</v>
      </c>
      <c r="I157" s="311"/>
      <c r="J157" s="311"/>
      <c r="K157" s="311"/>
      <c r="L157" s="311"/>
      <c r="M157" s="311"/>
      <c r="N157" s="311"/>
      <c r="O157" s="311"/>
      <c r="P157" s="311"/>
      <c r="Q157" s="311"/>
      <c r="R157" s="311"/>
      <c r="S157" s="311"/>
      <c r="T157" s="311"/>
      <c r="U157" s="311"/>
      <c r="V157" s="311"/>
      <c r="W157" s="311"/>
      <c r="X157" s="311"/>
      <c r="Y157" s="311"/>
      <c r="Z157" s="79"/>
    </row>
    <row r="158" spans="1:26" s="67" customFormat="1" ht="20.100000000000001" customHeight="1">
      <c r="A158" s="62"/>
      <c r="B158" s="62"/>
      <c r="C158" s="80"/>
      <c r="D158" s="171"/>
      <c r="E158" s="171"/>
      <c r="F158" s="171"/>
      <c r="G158" s="171"/>
      <c r="H158" s="171"/>
      <c r="I158" s="83"/>
      <c r="J158" s="173" t="s">
        <v>101</v>
      </c>
      <c r="K158" s="173"/>
      <c r="L158" s="173"/>
      <c r="M158" s="173"/>
      <c r="N158" s="173"/>
      <c r="O158" s="173"/>
      <c r="P158" s="173"/>
      <c r="Q158" s="173"/>
      <c r="R158" s="173"/>
      <c r="S158" s="173"/>
      <c r="T158" s="173"/>
      <c r="U158" s="173"/>
      <c r="V158" s="173"/>
      <c r="W158" s="173"/>
      <c r="X158" s="173"/>
      <c r="Y158" s="173"/>
      <c r="Z158" s="79"/>
    </row>
    <row r="159" spans="1:26" s="67" customFormat="1" ht="20.100000000000001" customHeight="1">
      <c r="A159" s="62">
        <f>IF(AND($I153="する",OR(TRIM($I159)="", LEN($I159)&lt;&gt;8, NOT(ISNUMBER(VALUE(I159))), IFERROR(SEARCH("-", $I159),0)&gt;0)), 1001, 0)</f>
        <v>0</v>
      </c>
      <c r="B159" s="62"/>
      <c r="C159" s="76"/>
      <c r="D159" s="77">
        <v>4</v>
      </c>
      <c r="E159" s="67" t="s">
        <v>128</v>
      </c>
      <c r="I159" s="311"/>
      <c r="J159" s="311"/>
      <c r="K159" s="311"/>
      <c r="L159" s="311"/>
      <c r="M159" s="311"/>
      <c r="N159" s="171"/>
      <c r="O159" s="171"/>
      <c r="P159" s="171"/>
      <c r="Q159" s="171"/>
      <c r="R159" s="171"/>
      <c r="S159" s="171"/>
      <c r="T159" s="171"/>
      <c r="U159" s="171"/>
      <c r="V159" s="171"/>
      <c r="W159" s="171"/>
      <c r="X159" s="171"/>
      <c r="Y159" s="171"/>
      <c r="Z159" s="79"/>
    </row>
    <row r="160" spans="1:26" s="67" customFormat="1" ht="20.100000000000001" customHeight="1">
      <c r="A160" s="62"/>
      <c r="B160" s="62"/>
      <c r="C160" s="80"/>
      <c r="D160" s="171"/>
      <c r="E160" s="171"/>
      <c r="F160" s="171"/>
      <c r="G160" s="171"/>
      <c r="H160" s="171"/>
      <c r="I160" s="78"/>
      <c r="J160" s="173" t="s">
        <v>147</v>
      </c>
      <c r="K160" s="172"/>
      <c r="L160" s="172"/>
      <c r="M160" s="172"/>
      <c r="N160" s="172"/>
      <c r="O160" s="172"/>
      <c r="P160" s="172"/>
      <c r="Q160" s="172"/>
      <c r="R160" s="172"/>
      <c r="S160" s="172"/>
      <c r="T160" s="172"/>
      <c r="U160" s="172"/>
      <c r="V160" s="172"/>
      <c r="W160" s="172"/>
      <c r="X160" s="172"/>
      <c r="Y160" s="172"/>
      <c r="Z160" s="79"/>
    </row>
    <row r="161" spans="1:27" s="67" customFormat="1" ht="20.100000000000001" customHeight="1">
      <c r="A161" s="62">
        <f>IF(AND($I153="する",TRIM($I161)=""), 1001, 0)</f>
        <v>0</v>
      </c>
      <c r="B161" s="62"/>
      <c r="C161" s="76"/>
      <c r="D161" s="77">
        <v>5</v>
      </c>
      <c r="E161" s="67" t="s">
        <v>91</v>
      </c>
      <c r="I161" s="338"/>
      <c r="J161" s="339"/>
      <c r="K161" s="339"/>
      <c r="L161" s="339"/>
      <c r="M161" s="339"/>
      <c r="N161" s="171"/>
      <c r="O161" s="171"/>
      <c r="P161" s="171"/>
      <c r="Q161" s="171"/>
      <c r="R161" s="171"/>
      <c r="S161" s="171"/>
      <c r="T161" s="171"/>
      <c r="U161" s="171"/>
      <c r="V161" s="171"/>
      <c r="W161" s="171"/>
      <c r="X161" s="171"/>
      <c r="Y161" s="171"/>
      <c r="Z161" s="79"/>
    </row>
    <row r="162" spans="1:27" s="67" customFormat="1" ht="20.100000000000001" customHeight="1">
      <c r="A162" s="62"/>
      <c r="B162" s="62"/>
      <c r="C162" s="76"/>
      <c r="D162" s="77"/>
      <c r="E162" s="171"/>
      <c r="F162" s="171"/>
      <c r="G162" s="171"/>
      <c r="H162" s="171"/>
      <c r="I162" s="78"/>
      <c r="J162" s="173" t="s">
        <v>173</v>
      </c>
      <c r="K162" s="172"/>
      <c r="L162" s="172"/>
      <c r="M162" s="172"/>
      <c r="N162" s="172"/>
      <c r="O162" s="172"/>
      <c r="P162" s="172"/>
      <c r="Q162" s="172"/>
      <c r="R162" s="172"/>
      <c r="S162" s="172"/>
      <c r="T162" s="172"/>
      <c r="U162" s="172"/>
      <c r="V162" s="172"/>
      <c r="W162" s="172"/>
      <c r="X162" s="172"/>
      <c r="Y162" s="172"/>
      <c r="Z162" s="79"/>
    </row>
    <row r="163" spans="1:27" s="67" customFormat="1" ht="20.100000000000001" customHeight="1">
      <c r="A163" s="62">
        <f>IF(AND($I153="する",AND($I163&lt;&gt;"", OR(ISERROR(FIND("@"&amp;LEFT($I163,3)&amp;"@", 都道府県3))=FALSE, ISERROR(FIND("@"&amp;LEFT($I163,4)&amp;"@",都道府県4))=FALSE))=FALSE), 1001, 0)</f>
        <v>0</v>
      </c>
      <c r="B163" s="62"/>
      <c r="C163" s="76"/>
      <c r="D163" s="77">
        <v>6</v>
      </c>
      <c r="E163" s="67" t="s">
        <v>92</v>
      </c>
      <c r="I163" s="340"/>
      <c r="J163" s="340"/>
      <c r="K163" s="340"/>
      <c r="L163" s="340"/>
      <c r="M163" s="340"/>
      <c r="N163" s="340"/>
      <c r="O163" s="340"/>
      <c r="P163" s="340"/>
      <c r="Q163" s="341"/>
      <c r="R163" s="340"/>
      <c r="S163" s="340"/>
      <c r="T163" s="340"/>
      <c r="U163" s="340"/>
      <c r="V163" s="340"/>
      <c r="W163" s="340"/>
      <c r="X163" s="340"/>
      <c r="Y163" s="340"/>
      <c r="Z163" s="79"/>
    </row>
    <row r="164" spans="1:27" s="67" customFormat="1" ht="20.100000000000001" customHeight="1">
      <c r="A164" s="62"/>
      <c r="B164" s="62"/>
      <c r="C164" s="76"/>
      <c r="D164" s="77"/>
      <c r="E164" s="171"/>
      <c r="F164" s="171"/>
      <c r="G164" s="171"/>
      <c r="H164" s="171"/>
      <c r="I164" s="78"/>
      <c r="J164" s="173" t="s">
        <v>93</v>
      </c>
      <c r="K164" s="172"/>
      <c r="L164" s="172"/>
      <c r="M164" s="172"/>
      <c r="N164" s="172"/>
      <c r="O164" s="172"/>
      <c r="P164" s="172"/>
      <c r="Q164" s="172"/>
      <c r="R164" s="172"/>
      <c r="S164" s="172"/>
      <c r="T164" s="172"/>
      <c r="U164" s="172"/>
      <c r="V164" s="172"/>
      <c r="W164" s="172"/>
      <c r="X164" s="172"/>
      <c r="Y164" s="172"/>
      <c r="Z164" s="79"/>
    </row>
    <row r="165" spans="1:27" s="67" customFormat="1" ht="20.100000000000001" customHeight="1">
      <c r="A165" s="62">
        <f>IF(AND($I153="する",NOT(AND(TRIM($I165)&lt;&gt;"",ISNUMBER(VALUE(SUBSTITUTE($I165,"-",""))),IFERROR(SEARCH("-",$I165),0)&gt;0))), 1001, 0)</f>
        <v>0</v>
      </c>
      <c r="B165" s="62"/>
      <c r="C165" s="76"/>
      <c r="D165" s="77">
        <v>7</v>
      </c>
      <c r="E165" s="67" t="s">
        <v>102</v>
      </c>
      <c r="I165" s="311"/>
      <c r="J165" s="311"/>
      <c r="K165" s="311"/>
      <c r="L165" s="311"/>
      <c r="M165" s="311"/>
      <c r="Y165" s="172"/>
      <c r="Z165" s="79"/>
    </row>
    <row r="166" spans="1:27" s="67" customFormat="1" ht="20.100000000000001" customHeight="1">
      <c r="A166" s="62"/>
      <c r="B166" s="62"/>
      <c r="C166" s="80"/>
      <c r="D166" s="171"/>
      <c r="E166" s="171"/>
      <c r="F166" s="171"/>
      <c r="G166" s="171"/>
      <c r="H166" s="171"/>
      <c r="I166" s="78"/>
      <c r="J166" s="173" t="s">
        <v>105</v>
      </c>
      <c r="K166" s="172"/>
      <c r="L166" s="172"/>
      <c r="M166" s="172"/>
      <c r="N166" s="172"/>
      <c r="O166" s="172"/>
      <c r="P166" s="172"/>
      <c r="Q166" s="172"/>
      <c r="R166" s="172"/>
      <c r="S166" s="172"/>
      <c r="T166" s="172"/>
      <c r="U166" s="172"/>
      <c r="V166" s="172"/>
      <c r="W166" s="172"/>
      <c r="X166" s="172"/>
      <c r="Y166" s="172"/>
      <c r="Z166" s="79"/>
    </row>
    <row r="167" spans="1:27" s="67" customFormat="1" ht="20.100000000000001" customHeight="1">
      <c r="A167" s="62">
        <f>IF(AND($I153="する",AND(TRIM($I167)&lt;&gt;"",NOT(AND(ISNUMBER(VALUE(SUBSTITUTE($I167,"-",""))),IFERROR(SEARCH("-",$I167),0)&gt;0)))), 1001, 0)</f>
        <v>0</v>
      </c>
      <c r="B167" s="62"/>
      <c r="C167" s="76"/>
      <c r="D167" s="77">
        <v>8</v>
      </c>
      <c r="E167" s="67" t="s">
        <v>106</v>
      </c>
      <c r="I167" s="311"/>
      <c r="J167" s="311"/>
      <c r="K167" s="311"/>
      <c r="L167" s="311"/>
      <c r="M167" s="311"/>
      <c r="N167" s="172"/>
      <c r="O167" s="172"/>
      <c r="P167" s="172"/>
      <c r="Q167" s="172"/>
      <c r="R167" s="172"/>
      <c r="S167" s="172"/>
      <c r="T167" s="172"/>
      <c r="U167" s="172"/>
      <c r="V167" s="172"/>
      <c r="W167" s="172"/>
      <c r="X167" s="172"/>
      <c r="Y167" s="172"/>
      <c r="Z167" s="79"/>
    </row>
    <row r="168" spans="1:27" s="67" customFormat="1" ht="20.100000000000001" customHeight="1">
      <c r="A168" s="62"/>
      <c r="B168" s="62"/>
      <c r="C168" s="80"/>
      <c r="D168" s="171"/>
      <c r="E168" s="171"/>
      <c r="F168" s="171"/>
      <c r="G168" s="171"/>
      <c r="H168" s="171"/>
      <c r="I168" s="78"/>
      <c r="J168" s="173" t="s">
        <v>105</v>
      </c>
      <c r="K168" s="172"/>
      <c r="L168" s="172"/>
      <c r="M168" s="172"/>
      <c r="N168" s="172"/>
      <c r="O168" s="172"/>
      <c r="P168" s="172"/>
      <c r="Q168" s="172"/>
      <c r="R168" s="172"/>
      <c r="S168" s="172"/>
      <c r="T168" s="172"/>
      <c r="U168" s="172"/>
      <c r="V168" s="172"/>
      <c r="W168" s="172"/>
      <c r="X168" s="172"/>
      <c r="Y168" s="172"/>
      <c r="Z168" s="79"/>
    </row>
    <row r="169" spans="1:27" s="67" customFormat="1" ht="20.100000000000001" customHeight="1">
      <c r="A169" s="62">
        <f>IF(AND($I153="する",AND(TRIM($I169)&lt;&gt;"", NOT(IFERROR(SEARCH("@",$I169),0)&gt;0))), 1001, 0)</f>
        <v>0</v>
      </c>
      <c r="B169" s="62"/>
      <c r="C169" s="76"/>
      <c r="D169" s="77">
        <v>9</v>
      </c>
      <c r="E169" s="67" t="s">
        <v>107</v>
      </c>
      <c r="I169" s="311"/>
      <c r="J169" s="311"/>
      <c r="K169" s="311"/>
      <c r="L169" s="311"/>
      <c r="M169" s="311"/>
      <c r="N169" s="311"/>
      <c r="O169" s="311"/>
      <c r="P169" s="311"/>
      <c r="Q169" s="259"/>
      <c r="R169" s="311"/>
      <c r="S169" s="311"/>
      <c r="T169" s="311"/>
      <c r="U169" s="311"/>
      <c r="V169" s="311"/>
      <c r="W169" s="311"/>
      <c r="X169" s="311"/>
      <c r="Y169" s="311"/>
      <c r="Z169" s="79"/>
    </row>
    <row r="170" spans="1:27" s="67" customFormat="1" ht="20.100000000000001" customHeight="1">
      <c r="A170" s="62"/>
      <c r="B170" s="62"/>
      <c r="C170" s="80"/>
      <c r="D170" s="171"/>
      <c r="E170" s="171"/>
      <c r="F170" s="171"/>
      <c r="G170" s="171"/>
      <c r="H170" s="171"/>
      <c r="I170" s="78"/>
      <c r="J170" s="169" t="s">
        <v>179</v>
      </c>
      <c r="K170" s="100"/>
      <c r="L170" s="172"/>
      <c r="M170" s="172"/>
      <c r="N170" s="172"/>
      <c r="O170" s="172"/>
      <c r="P170" s="172"/>
      <c r="Q170" s="101"/>
      <c r="R170" s="172"/>
      <c r="S170" s="172"/>
      <c r="T170" s="172"/>
      <c r="U170" s="172"/>
      <c r="V170" s="172"/>
      <c r="W170" s="172"/>
      <c r="X170" s="172"/>
      <c r="Y170" s="172"/>
      <c r="Z170" s="79"/>
    </row>
    <row r="171" spans="1:27" s="67" customFormat="1" ht="20.100000000000001" customHeight="1">
      <c r="A171" s="62"/>
      <c r="B171" s="62"/>
      <c r="C171" s="90"/>
      <c r="D171" s="91"/>
      <c r="E171" s="91"/>
      <c r="F171" s="91"/>
      <c r="G171" s="91"/>
      <c r="H171" s="91"/>
      <c r="I171" s="92"/>
      <c r="J171" s="92"/>
      <c r="K171" s="93"/>
      <c r="L171" s="92"/>
      <c r="M171" s="92"/>
      <c r="N171" s="92"/>
      <c r="O171" s="92"/>
      <c r="P171" s="92"/>
      <c r="Q171" s="92"/>
      <c r="R171" s="92"/>
      <c r="S171" s="92"/>
      <c r="T171" s="92"/>
      <c r="U171" s="92"/>
      <c r="V171" s="92"/>
      <c r="W171" s="92"/>
      <c r="X171" s="92"/>
      <c r="Y171" s="119"/>
      <c r="Z171" s="94"/>
      <c r="AA171" s="107"/>
    </row>
    <row r="172" spans="1:27" s="67" customFormat="1" ht="20.100000000000001" customHeight="1">
      <c r="A172" s="62"/>
      <c r="B172" s="62"/>
      <c r="C172" s="171"/>
      <c r="D172" s="171"/>
      <c r="E172" s="171"/>
      <c r="F172" s="171"/>
      <c r="G172" s="171"/>
      <c r="H172" s="171"/>
      <c r="I172" s="96"/>
      <c r="J172" s="96"/>
      <c r="K172" s="96"/>
      <c r="L172" s="96"/>
      <c r="M172" s="96"/>
      <c r="N172" s="96"/>
      <c r="O172" s="96"/>
      <c r="P172" s="96"/>
      <c r="Q172" s="96"/>
      <c r="R172" s="96"/>
      <c r="S172" s="96"/>
      <c r="T172" s="96"/>
      <c r="U172" s="96"/>
      <c r="V172" s="96"/>
      <c r="W172" s="96"/>
      <c r="X172" s="96"/>
      <c r="Y172" s="120"/>
      <c r="Z172" s="171"/>
      <c r="AA172" s="107"/>
    </row>
    <row r="173" spans="1:27" s="67" customFormat="1" ht="20.100000000000001" customHeight="1">
      <c r="A173" s="62"/>
      <c r="B173" s="62"/>
      <c r="C173" s="171"/>
      <c r="D173" s="171"/>
      <c r="E173" s="171"/>
      <c r="F173" s="171"/>
      <c r="G173" s="171"/>
      <c r="H173" s="171"/>
      <c r="I173" s="121"/>
      <c r="J173" s="96"/>
      <c r="K173" s="96"/>
      <c r="L173" s="96"/>
      <c r="M173" s="96"/>
      <c r="N173" s="120"/>
      <c r="O173" s="96"/>
      <c r="P173" s="96"/>
      <c r="Q173" s="96"/>
      <c r="R173" s="120"/>
      <c r="S173" s="96"/>
      <c r="T173" s="96"/>
      <c r="U173" s="96"/>
      <c r="V173" s="96"/>
      <c r="W173" s="96"/>
      <c r="X173" s="96"/>
      <c r="Y173" s="96"/>
      <c r="Z173" s="96"/>
      <c r="AA173" s="96"/>
    </row>
    <row r="174" spans="1:27" s="67" customFormat="1" ht="20.100000000000001" customHeight="1">
      <c r="A174" s="62"/>
      <c r="B174" s="62"/>
      <c r="C174" s="308" t="s">
        <v>15</v>
      </c>
      <c r="D174" s="309"/>
      <c r="E174" s="309"/>
      <c r="F174" s="309"/>
      <c r="G174" s="309"/>
      <c r="H174" s="310"/>
      <c r="I174" s="122"/>
      <c r="J174" s="123"/>
      <c r="K174" s="123"/>
      <c r="L174" s="123"/>
      <c r="M174" s="123"/>
      <c r="N174" s="123"/>
      <c r="O174" s="123"/>
      <c r="P174" s="123"/>
      <c r="Q174" s="123"/>
      <c r="R174" s="123"/>
      <c r="S174" s="123"/>
      <c r="T174" s="123"/>
      <c r="U174" s="123"/>
      <c r="V174" s="123"/>
      <c r="W174" s="123"/>
      <c r="X174" s="123"/>
      <c r="Y174" s="123"/>
      <c r="Z174" s="123"/>
    </row>
    <row r="175" spans="1:27" s="67" customFormat="1" ht="20.100000000000001" customHeight="1">
      <c r="A175" s="62"/>
      <c r="B175" s="62"/>
      <c r="C175" s="124"/>
      <c r="D175" s="125"/>
      <c r="E175" s="125"/>
      <c r="F175" s="125"/>
      <c r="G175" s="125"/>
      <c r="H175" s="125"/>
      <c r="Z175" s="117"/>
      <c r="AA175" s="87"/>
    </row>
    <row r="176" spans="1:27" s="67" customFormat="1" ht="20.100000000000001" customHeight="1">
      <c r="A176" s="126"/>
      <c r="B176" s="62"/>
      <c r="C176" s="72"/>
      <c r="D176" s="77">
        <v>1</v>
      </c>
      <c r="E176" s="67" t="s">
        <v>26</v>
      </c>
      <c r="I176" s="258"/>
      <c r="J176" s="260"/>
      <c r="K176" s="260"/>
      <c r="L176" s="260"/>
      <c r="M176" s="260"/>
      <c r="N176" s="127"/>
      <c r="O176" s="127"/>
      <c r="P176" s="127"/>
      <c r="Q176" s="127"/>
      <c r="R176" s="127"/>
      <c r="S176" s="127"/>
      <c r="T176" s="127"/>
      <c r="U176" s="127"/>
      <c r="V176" s="171"/>
      <c r="W176" s="171"/>
      <c r="Z176" s="117"/>
    </row>
    <row r="177" spans="1:26" s="67" customFormat="1" ht="20.100000000000001" customHeight="1">
      <c r="A177" s="126"/>
      <c r="B177" s="62"/>
      <c r="C177" s="72"/>
      <c r="D177" s="128"/>
      <c r="E177" s="129"/>
      <c r="F177" s="129"/>
      <c r="G177" s="129"/>
      <c r="H177" s="127"/>
      <c r="I177" s="130"/>
      <c r="J177" s="173" t="str">
        <f>日付例&amp;"　年月日を入力してください。"</f>
        <v>例)2022/4/1、R4/4/1　年月日を入力してください。</v>
      </c>
      <c r="K177" s="173"/>
      <c r="L177" s="173"/>
      <c r="M177" s="173"/>
      <c r="N177" s="173"/>
      <c r="O177" s="173"/>
      <c r="P177" s="173"/>
      <c r="Q177" s="173"/>
      <c r="R177" s="173"/>
      <c r="S177" s="173"/>
      <c r="T177" s="173"/>
      <c r="U177" s="173"/>
      <c r="V177" s="171"/>
      <c r="W177" s="171"/>
      <c r="Z177" s="117"/>
    </row>
    <row r="178" spans="1:26" s="67" customFormat="1" ht="20.100000000000001" customHeight="1">
      <c r="A178" s="126"/>
      <c r="B178" s="62"/>
      <c r="C178" s="72"/>
      <c r="D178" s="77">
        <v>2</v>
      </c>
      <c r="E178" s="67" t="s">
        <v>27</v>
      </c>
      <c r="I178" s="311"/>
      <c r="J178" s="260"/>
      <c r="K178" s="260"/>
      <c r="L178" s="260"/>
      <c r="M178" s="260"/>
      <c r="N178" s="127"/>
      <c r="O178" s="127"/>
      <c r="P178" s="106"/>
      <c r="Q178" s="127"/>
      <c r="R178" s="127"/>
      <c r="S178" s="127"/>
      <c r="T178" s="127"/>
      <c r="U178" s="127"/>
      <c r="V178" s="171"/>
      <c r="W178" s="171"/>
      <c r="Z178" s="117"/>
    </row>
    <row r="179" spans="1:26" s="67" customFormat="1" ht="20.100000000000001" customHeight="1">
      <c r="A179" s="126"/>
      <c r="B179" s="62"/>
      <c r="C179" s="72"/>
      <c r="D179" s="128"/>
      <c r="E179" s="129"/>
      <c r="F179" s="129"/>
      <c r="G179" s="129"/>
      <c r="H179" s="127"/>
      <c r="I179" s="130"/>
      <c r="J179" s="312"/>
      <c r="K179" s="312"/>
      <c r="L179" s="312"/>
      <c r="M179" s="312"/>
      <c r="N179" s="312"/>
      <c r="O179" s="312"/>
      <c r="P179" s="312"/>
      <c r="Q179" s="312"/>
      <c r="R179" s="312"/>
      <c r="S179" s="173"/>
      <c r="T179" s="173"/>
      <c r="U179" s="173"/>
      <c r="V179" s="172"/>
      <c r="W179" s="172"/>
      <c r="Z179" s="117"/>
    </row>
    <row r="180" spans="1:26" s="67" customFormat="1" ht="20.100000000000001" customHeight="1">
      <c r="A180" s="62"/>
      <c r="B180" s="62"/>
      <c r="C180" s="76"/>
      <c r="D180" s="77">
        <v>3</v>
      </c>
      <c r="E180" s="171" t="s">
        <v>1</v>
      </c>
      <c r="F180" s="171"/>
      <c r="P180" s="131"/>
      <c r="Q180" s="132"/>
      <c r="R180" s="132"/>
      <c r="S180" s="132"/>
      <c r="T180" s="132"/>
      <c r="U180" s="132"/>
      <c r="V180" s="132"/>
      <c r="W180" s="132"/>
      <c r="X180" s="132"/>
      <c r="Y180" s="132"/>
      <c r="Z180" s="79"/>
    </row>
    <row r="181" spans="1:26" s="67" customFormat="1" ht="45" customHeight="1">
      <c r="A181" s="62"/>
      <c r="B181" s="62"/>
      <c r="C181" s="76"/>
      <c r="D181" s="77"/>
      <c r="E181" s="314" t="s">
        <v>41</v>
      </c>
      <c r="F181" s="314"/>
      <c r="G181" s="314"/>
      <c r="H181" s="314"/>
      <c r="I181" s="314"/>
      <c r="J181" s="314"/>
      <c r="K181" s="314"/>
      <c r="L181" s="314"/>
      <c r="M181" s="314"/>
      <c r="N181" s="314"/>
      <c r="O181" s="314"/>
      <c r="P181" s="314"/>
      <c r="Q181" s="314"/>
      <c r="R181" s="314"/>
      <c r="S181" s="314"/>
      <c r="T181" s="314"/>
      <c r="U181" s="314"/>
      <c r="V181" s="314"/>
      <c r="W181" s="314"/>
      <c r="X181" s="314"/>
      <c r="Y181" s="314"/>
      <c r="Z181" s="79"/>
    </row>
    <row r="182" spans="1:26" s="67" customFormat="1" ht="20.100000000000001" customHeight="1">
      <c r="A182" s="62">
        <f>IF(COUNTIF($K183:$K186,"○")&gt;1, 1001, 0)</f>
        <v>0</v>
      </c>
      <c r="B182" s="163"/>
      <c r="C182" s="76"/>
      <c r="D182" s="77"/>
      <c r="E182" s="315" t="s">
        <v>8</v>
      </c>
      <c r="F182" s="316"/>
      <c r="G182" s="316"/>
      <c r="H182" s="316"/>
      <c r="I182" s="316"/>
      <c r="J182" s="317"/>
      <c r="K182" s="318" t="s">
        <v>20</v>
      </c>
      <c r="L182" s="319"/>
      <c r="M182" s="320"/>
      <c r="N182" s="321" t="s">
        <v>9</v>
      </c>
      <c r="O182" s="322"/>
      <c r="P182" s="322"/>
      <c r="Q182" s="322"/>
      <c r="R182" s="322"/>
      <c r="S182" s="322"/>
      <c r="T182" s="322"/>
      <c r="U182" s="322"/>
      <c r="V182" s="323"/>
      <c r="W182" s="324" t="s">
        <v>10</v>
      </c>
      <c r="X182" s="325"/>
      <c r="Y182" s="326"/>
      <c r="Z182" s="79"/>
    </row>
    <row r="183" spans="1:26" s="67" customFormat="1" ht="20.100000000000001" customHeight="1">
      <c r="A183" s="62"/>
      <c r="B183" s="62"/>
      <c r="C183" s="76"/>
      <c r="D183" s="133"/>
      <c r="E183" s="327" t="s">
        <v>21</v>
      </c>
      <c r="F183" s="328"/>
      <c r="G183" s="328"/>
      <c r="H183" s="328"/>
      <c r="I183" s="328"/>
      <c r="J183" s="329"/>
      <c r="K183" s="189"/>
      <c r="L183" s="330"/>
      <c r="M183" s="331"/>
      <c r="N183" s="332"/>
      <c r="O183" s="333"/>
      <c r="P183" s="333"/>
      <c r="Q183" s="333"/>
      <c r="R183" s="333"/>
      <c r="S183" s="333"/>
      <c r="T183" s="333"/>
      <c r="U183" s="333"/>
      <c r="V183" s="334"/>
      <c r="W183" s="335"/>
      <c r="X183" s="336"/>
      <c r="Y183" s="337"/>
      <c r="Z183" s="79"/>
    </row>
    <row r="184" spans="1:26" s="67" customFormat="1" ht="20.100000000000001" customHeight="1">
      <c r="A184" s="62">
        <f>IF(AND($K184="○",ISBLANK($N184)), 1001, 0)</f>
        <v>0</v>
      </c>
      <c r="B184" s="62"/>
      <c r="C184" s="76"/>
      <c r="D184" s="133"/>
      <c r="E184" s="296" t="s">
        <v>22</v>
      </c>
      <c r="F184" s="297"/>
      <c r="G184" s="297"/>
      <c r="H184" s="297"/>
      <c r="I184" s="297"/>
      <c r="J184" s="298"/>
      <c r="K184" s="175"/>
      <c r="L184" s="299"/>
      <c r="M184" s="300"/>
      <c r="N184" s="301"/>
      <c r="O184" s="302"/>
      <c r="P184" s="302"/>
      <c r="Q184" s="302"/>
      <c r="R184" s="302"/>
      <c r="S184" s="302"/>
      <c r="T184" s="302"/>
      <c r="U184" s="302"/>
      <c r="V184" s="303"/>
      <c r="W184" s="304"/>
      <c r="X184" s="305"/>
      <c r="Y184" s="306"/>
      <c r="Z184" s="79"/>
    </row>
    <row r="185" spans="1:26" s="67" customFormat="1" ht="20.100000000000001" customHeight="1">
      <c r="A185" s="62">
        <f>IF(AND($K185="○",ISBLANK($N185)), 1001, 0)</f>
        <v>0</v>
      </c>
      <c r="B185" s="62"/>
      <c r="C185" s="76"/>
      <c r="D185" s="133"/>
      <c r="E185" s="296" t="s">
        <v>23</v>
      </c>
      <c r="F185" s="297"/>
      <c r="G185" s="297"/>
      <c r="H185" s="297"/>
      <c r="I185" s="297"/>
      <c r="J185" s="298"/>
      <c r="K185" s="175"/>
      <c r="L185" s="299"/>
      <c r="M185" s="300"/>
      <c r="N185" s="301"/>
      <c r="O185" s="302"/>
      <c r="P185" s="302"/>
      <c r="Q185" s="302"/>
      <c r="R185" s="302"/>
      <c r="S185" s="302"/>
      <c r="T185" s="302"/>
      <c r="U185" s="302"/>
      <c r="V185" s="303"/>
      <c r="W185" s="346">
        <v>100</v>
      </c>
      <c r="X185" s="347"/>
      <c r="Y185" s="134" t="s">
        <v>11</v>
      </c>
      <c r="Z185" s="79"/>
    </row>
    <row r="186" spans="1:26" s="67" customFormat="1" ht="20.100000000000001" customHeight="1">
      <c r="A186" s="62">
        <f>IF(OR(AND($K186="○",ISBLANK($N186)),AND($K186="○",ISBLANK($W186))),1001, 0)</f>
        <v>0</v>
      </c>
      <c r="B186" s="62"/>
      <c r="C186" s="76"/>
      <c r="D186" s="133"/>
      <c r="E186" s="348" t="s">
        <v>24</v>
      </c>
      <c r="F186" s="349"/>
      <c r="G186" s="349"/>
      <c r="H186" s="349"/>
      <c r="I186" s="349"/>
      <c r="J186" s="350"/>
      <c r="K186" s="351"/>
      <c r="L186" s="352"/>
      <c r="M186" s="353"/>
      <c r="N186" s="301"/>
      <c r="O186" s="302"/>
      <c r="P186" s="302"/>
      <c r="Q186" s="302"/>
      <c r="R186" s="302"/>
      <c r="S186" s="302"/>
      <c r="T186" s="302"/>
      <c r="U186" s="302"/>
      <c r="V186" s="303"/>
      <c r="W186" s="357"/>
      <c r="X186" s="358"/>
      <c r="Y186" s="135" t="s">
        <v>11</v>
      </c>
      <c r="Z186" s="79"/>
    </row>
    <row r="187" spans="1:26" s="67" customFormat="1" ht="20.100000000000001" customHeight="1">
      <c r="A187" s="62"/>
      <c r="B187" s="62"/>
      <c r="C187" s="76"/>
      <c r="D187" s="133"/>
      <c r="E187" s="359"/>
      <c r="F187" s="360"/>
      <c r="G187" s="360"/>
      <c r="H187" s="360"/>
      <c r="I187" s="360"/>
      <c r="J187" s="361"/>
      <c r="K187" s="354"/>
      <c r="L187" s="355"/>
      <c r="M187" s="356"/>
      <c r="N187" s="362"/>
      <c r="O187" s="363"/>
      <c r="P187" s="363"/>
      <c r="Q187" s="363"/>
      <c r="R187" s="363"/>
      <c r="S187" s="363"/>
      <c r="T187" s="363"/>
      <c r="U187" s="363"/>
      <c r="V187" s="364"/>
      <c r="W187" s="365"/>
      <c r="X187" s="366"/>
      <c r="Y187" s="136" t="s">
        <v>11</v>
      </c>
      <c r="Z187" s="79"/>
    </row>
    <row r="188" spans="1:26" s="67" customFormat="1" ht="20.100000000000001" customHeight="1">
      <c r="A188" s="62"/>
      <c r="B188" s="62"/>
      <c r="C188" s="76"/>
      <c r="D188" s="77"/>
      <c r="E188" s="137"/>
      <c r="F188" s="137"/>
      <c r="G188" s="137"/>
      <c r="H188" s="137"/>
      <c r="I188" s="137"/>
      <c r="J188" s="137"/>
      <c r="K188" s="172"/>
      <c r="L188" s="172"/>
      <c r="M188" s="172"/>
      <c r="N188" s="172"/>
      <c r="O188" s="172"/>
      <c r="P188" s="172"/>
      <c r="Q188" s="172"/>
      <c r="R188" s="172"/>
      <c r="S188" s="172"/>
      <c r="T188" s="172"/>
      <c r="U188" s="172"/>
      <c r="V188" s="172"/>
      <c r="W188" s="172"/>
      <c r="X188" s="172"/>
      <c r="Y188" s="172"/>
      <c r="Z188" s="79"/>
    </row>
    <row r="189" spans="1:26" s="67" customFormat="1" ht="20.100000000000001" customHeight="1">
      <c r="A189" s="62">
        <f>IF(TRIM($I189)="", 1001, 0)</f>
        <v>1001</v>
      </c>
      <c r="B189" s="62"/>
      <c r="C189" s="76"/>
      <c r="D189" s="138">
        <v>4</v>
      </c>
      <c r="E189" s="67" t="s">
        <v>0</v>
      </c>
      <c r="I189" s="261"/>
      <c r="J189" s="261"/>
      <c r="K189" s="261"/>
      <c r="L189" s="261"/>
      <c r="M189" s="261"/>
      <c r="N189" s="171" t="s">
        <v>25</v>
      </c>
      <c r="O189" s="171"/>
      <c r="P189" s="171"/>
      <c r="Q189" s="171"/>
      <c r="R189" s="171"/>
      <c r="S189" s="171"/>
      <c r="T189" s="171"/>
      <c r="U189" s="171"/>
      <c r="V189" s="171"/>
      <c r="W189" s="171"/>
      <c r="X189" s="171"/>
      <c r="Y189" s="171"/>
      <c r="Z189" s="79"/>
    </row>
    <row r="190" spans="1:26" s="67" customFormat="1" ht="45" customHeight="1">
      <c r="A190" s="62"/>
      <c r="B190" s="62"/>
      <c r="C190" s="80"/>
      <c r="D190" s="171"/>
      <c r="E190" s="171"/>
      <c r="F190" s="171"/>
      <c r="G190" s="171"/>
      <c r="H190" s="171"/>
      <c r="I190" s="78"/>
      <c r="J190" s="284" t="s">
        <v>155</v>
      </c>
      <c r="K190" s="285"/>
      <c r="L190" s="285"/>
      <c r="M190" s="285"/>
      <c r="N190" s="285"/>
      <c r="O190" s="285"/>
      <c r="P190" s="285"/>
      <c r="Q190" s="285"/>
      <c r="R190" s="285"/>
      <c r="S190" s="285"/>
      <c r="T190" s="285"/>
      <c r="U190" s="285"/>
      <c r="V190" s="285"/>
      <c r="W190" s="285"/>
      <c r="X190" s="285"/>
      <c r="Y190" s="285"/>
      <c r="Z190" s="79"/>
    </row>
    <row r="191" spans="1:26" s="67" customFormat="1" ht="20.100000000000001" customHeight="1">
      <c r="A191" s="62"/>
      <c r="B191" s="62"/>
      <c r="C191" s="76"/>
      <c r="D191" s="138">
        <v>5</v>
      </c>
      <c r="E191" s="67" t="s">
        <v>28</v>
      </c>
      <c r="I191" s="258"/>
      <c r="J191" s="286"/>
      <c r="K191" s="286"/>
      <c r="L191" s="286"/>
      <c r="M191" s="286"/>
      <c r="N191" s="171"/>
      <c r="O191" s="171"/>
      <c r="P191" s="171"/>
      <c r="Q191" s="171"/>
      <c r="R191" s="171"/>
      <c r="S191" s="171"/>
      <c r="T191" s="171"/>
      <c r="U191" s="171"/>
      <c r="V191" s="171"/>
      <c r="W191" s="171"/>
      <c r="X191" s="171"/>
      <c r="Y191" s="171"/>
      <c r="Z191" s="79"/>
    </row>
    <row r="192" spans="1:26" s="67" customFormat="1" ht="20.100000000000001" customHeight="1">
      <c r="A192" s="62"/>
      <c r="B192" s="62"/>
      <c r="C192" s="80"/>
      <c r="D192" s="171"/>
      <c r="E192" s="171"/>
      <c r="F192" s="171"/>
      <c r="G192" s="171"/>
      <c r="H192" s="171"/>
      <c r="I192" s="78"/>
      <c r="J192" s="173" t="str">
        <f>日付例&amp;"　年月日を入力してください。個人の場合は入力不要です。"</f>
        <v>例)2022/4/1、R4/4/1　年月日を入力してください。個人の場合は入力不要です。</v>
      </c>
      <c r="K192" s="172"/>
      <c r="L192" s="172"/>
      <c r="M192" s="172"/>
      <c r="N192" s="172"/>
      <c r="O192" s="172"/>
      <c r="P192" s="172"/>
      <c r="Q192" s="172"/>
      <c r="R192" s="172"/>
      <c r="S192" s="172"/>
      <c r="T192" s="172"/>
      <c r="U192" s="172"/>
      <c r="V192" s="172"/>
      <c r="W192" s="172"/>
      <c r="X192" s="172"/>
      <c r="Y192" s="172"/>
      <c r="Z192" s="79"/>
    </row>
    <row r="193" spans="1:27" s="67" customFormat="1" ht="20.100000000000001" customHeight="1">
      <c r="A193" s="62"/>
      <c r="B193" s="62"/>
      <c r="C193" s="76"/>
      <c r="D193" s="138">
        <v>6</v>
      </c>
      <c r="E193" s="67" t="s">
        <v>129</v>
      </c>
      <c r="F193" s="171"/>
      <c r="G193" s="171"/>
      <c r="H193" s="171"/>
      <c r="I193" s="258"/>
      <c r="J193" s="286"/>
      <c r="K193" s="286"/>
      <c r="L193" s="286"/>
      <c r="M193" s="286"/>
      <c r="N193" s="139"/>
      <c r="O193" s="132"/>
      <c r="P193" s="132"/>
      <c r="Q193" s="132"/>
      <c r="R193" s="132"/>
      <c r="S193" s="132"/>
      <c r="T193" s="132"/>
      <c r="U193" s="132"/>
      <c r="V193" s="132"/>
      <c r="W193" s="132"/>
      <c r="X193" s="132"/>
      <c r="Y193" s="132"/>
      <c r="Z193" s="140"/>
      <c r="AA193" s="80"/>
    </row>
    <row r="194" spans="1:27" s="67" customFormat="1" ht="20.100000000000001" customHeight="1">
      <c r="A194" s="62"/>
      <c r="B194" s="62"/>
      <c r="C194" s="76"/>
      <c r="D194" s="77"/>
      <c r="E194" s="171"/>
      <c r="F194" s="171"/>
      <c r="G194" s="171"/>
      <c r="H194" s="171"/>
      <c r="I194" s="141"/>
      <c r="J194" s="173" t="str">
        <f>日付例&amp;"　年月日を入力してください。1900/4/1以前の場合は、空欄のままとしてください。"</f>
        <v>例)2022/4/1、R4/4/1　年月日を入力してください。1900/4/1以前の場合は、空欄のままとしてください。</v>
      </c>
      <c r="K194" s="173"/>
      <c r="L194" s="173"/>
      <c r="M194" s="86"/>
      <c r="N194" s="142"/>
      <c r="O194" s="173"/>
      <c r="P194" s="86"/>
      <c r="Q194" s="173"/>
      <c r="R194" s="173"/>
      <c r="S194" s="173"/>
      <c r="T194" s="173"/>
      <c r="U194" s="173"/>
      <c r="V194" s="173"/>
      <c r="W194" s="173"/>
      <c r="X194" s="173"/>
      <c r="Y194" s="173"/>
      <c r="Z194" s="89"/>
      <c r="AA194" s="80"/>
    </row>
    <row r="195" spans="1:27" s="67" customFormat="1" ht="20.100000000000001" customHeight="1">
      <c r="A195" s="62"/>
      <c r="B195" s="62"/>
      <c r="C195" s="76"/>
      <c r="D195" s="138">
        <v>7</v>
      </c>
      <c r="E195" s="171" t="s">
        <v>29</v>
      </c>
      <c r="F195" s="171"/>
      <c r="G195" s="171"/>
      <c r="H195" s="171"/>
      <c r="I195" s="258"/>
      <c r="J195" s="260"/>
      <c r="K195" s="260"/>
      <c r="L195" s="260"/>
      <c r="M195" s="260"/>
      <c r="N195" s="143" t="s">
        <v>30</v>
      </c>
      <c r="O195" s="258"/>
      <c r="P195" s="259"/>
      <c r="Q195" s="259"/>
      <c r="R195" s="259"/>
      <c r="S195" s="144" t="s">
        <v>31</v>
      </c>
      <c r="U195" s="132"/>
      <c r="V195" s="132"/>
      <c r="W195" s="132"/>
      <c r="X195" s="132"/>
      <c r="Y195" s="132"/>
      <c r="Z195" s="140"/>
      <c r="AA195" s="80"/>
    </row>
    <row r="196" spans="1:27" s="67" customFormat="1" ht="20.100000000000001" customHeight="1">
      <c r="A196" s="62"/>
      <c r="B196" s="62"/>
      <c r="C196" s="76"/>
      <c r="D196" s="77"/>
      <c r="E196" s="137" t="s">
        <v>32</v>
      </c>
      <c r="F196" s="171"/>
      <c r="G196" s="171"/>
      <c r="H196" s="171"/>
      <c r="I196" s="141"/>
      <c r="J196" s="173" t="str">
        <f>日付例&amp;"　年月日を入力してください。"</f>
        <v>例)2022/4/1、R4/4/1　年月日を入力してください。</v>
      </c>
      <c r="K196" s="173"/>
      <c r="L196" s="173"/>
      <c r="M196" s="86"/>
      <c r="N196" s="142"/>
      <c r="O196" s="173"/>
      <c r="P196" s="86"/>
      <c r="Q196" s="173"/>
      <c r="R196" s="173"/>
      <c r="S196" s="173"/>
      <c r="T196" s="173"/>
      <c r="U196" s="173"/>
      <c r="V196" s="173"/>
      <c r="W196" s="173"/>
      <c r="X196" s="173"/>
      <c r="Y196" s="173"/>
      <c r="Z196" s="89"/>
      <c r="AA196" s="80"/>
    </row>
    <row r="197" spans="1:27" s="67" customFormat="1" ht="20.100000000000001" customHeight="1">
      <c r="A197" s="62"/>
      <c r="B197" s="62"/>
      <c r="C197" s="76"/>
      <c r="D197" s="138">
        <v>8</v>
      </c>
      <c r="E197" s="145" t="s">
        <v>151</v>
      </c>
      <c r="F197" s="171"/>
      <c r="G197" s="171"/>
      <c r="H197" s="171"/>
      <c r="I197" s="258"/>
      <c r="J197" s="260"/>
      <c r="K197" s="260"/>
      <c r="L197" s="260"/>
      <c r="M197" s="260"/>
      <c r="N197" s="146"/>
      <c r="O197" s="132"/>
      <c r="P197" s="131"/>
      <c r="Q197" s="132"/>
      <c r="R197" s="132"/>
      <c r="S197" s="132"/>
      <c r="T197" s="132"/>
      <c r="U197" s="132"/>
      <c r="V197" s="132"/>
      <c r="W197" s="132"/>
      <c r="X197" s="132"/>
      <c r="Y197" s="132"/>
      <c r="Z197" s="140"/>
      <c r="AA197" s="80"/>
    </row>
    <row r="198" spans="1:27" s="67" customFormat="1" ht="20.100000000000001" customHeight="1">
      <c r="A198" s="62"/>
      <c r="B198" s="62"/>
      <c r="C198" s="76"/>
      <c r="D198" s="77"/>
      <c r="E198" s="137" t="s">
        <v>130</v>
      </c>
      <c r="F198" s="171"/>
      <c r="G198" s="171"/>
      <c r="H198" s="171"/>
      <c r="I198" s="147"/>
      <c r="J198" s="173" t="str">
        <f>日付例&amp;"　年月日を入力してください。"</f>
        <v>例)2022/4/1、R4/4/1　年月日を入力してください。</v>
      </c>
      <c r="K198" s="173"/>
      <c r="L198" s="173"/>
      <c r="M198" s="86"/>
      <c r="N198" s="142"/>
      <c r="O198" s="173"/>
      <c r="P198" s="86"/>
      <c r="Q198" s="173"/>
      <c r="R198" s="173"/>
      <c r="X198" s="173"/>
      <c r="Y198" s="173"/>
      <c r="Z198" s="89"/>
      <c r="AA198" s="80"/>
    </row>
    <row r="199" spans="1:27" s="67" customFormat="1" ht="20.100000000000001" customHeight="1">
      <c r="A199" s="62"/>
      <c r="B199" s="62"/>
      <c r="C199" s="76"/>
      <c r="D199" s="138">
        <v>9</v>
      </c>
      <c r="E199" s="67" t="s">
        <v>175</v>
      </c>
      <c r="I199" s="127"/>
      <c r="J199" s="127"/>
      <c r="K199" s="127"/>
      <c r="L199" s="127"/>
      <c r="M199" s="171"/>
      <c r="N199" s="171"/>
      <c r="O199" s="171"/>
      <c r="P199" s="171"/>
      <c r="Q199" s="171"/>
      <c r="R199" s="171"/>
      <c r="S199" s="171"/>
      <c r="T199" s="171"/>
      <c r="U199" s="171"/>
      <c r="V199" s="171"/>
      <c r="W199" s="171"/>
      <c r="X199" s="171"/>
      <c r="Z199" s="117"/>
    </row>
    <row r="200" spans="1:27" s="67" customFormat="1" ht="20.100000000000001" customHeight="1">
      <c r="A200" s="62">
        <f>IF(TRIM($I200)="", 1001, 0)</f>
        <v>1001</v>
      </c>
      <c r="B200" s="62"/>
      <c r="C200" s="76"/>
      <c r="E200" s="271" t="s">
        <v>131</v>
      </c>
      <c r="F200" s="272"/>
      <c r="G200" s="272"/>
      <c r="H200" s="273"/>
      <c r="I200" s="235"/>
      <c r="J200" s="274"/>
      <c r="K200" s="274"/>
      <c r="L200" s="274"/>
      <c r="M200" s="275"/>
      <c r="Y200" s="171"/>
      <c r="Z200" s="117"/>
    </row>
    <row r="201" spans="1:27" s="67" customFormat="1" ht="20.100000000000001" customHeight="1">
      <c r="A201" s="62">
        <f>IF(TRIM($I201)="", 1001, 0)</f>
        <v>1001</v>
      </c>
      <c r="B201" s="62"/>
      <c r="C201" s="76"/>
      <c r="D201" s="77"/>
      <c r="E201" s="276" t="s">
        <v>132</v>
      </c>
      <c r="F201" s="277"/>
      <c r="G201" s="277"/>
      <c r="H201" s="278"/>
      <c r="I201" s="238"/>
      <c r="J201" s="279"/>
      <c r="K201" s="279"/>
      <c r="L201" s="279"/>
      <c r="M201" s="280"/>
      <c r="Y201" s="171"/>
      <c r="Z201" s="117"/>
    </row>
    <row r="202" spans="1:27" s="67" customFormat="1" ht="20.100000000000001" customHeight="1">
      <c r="A202" s="62">
        <f>IF(TRIM($I202)="", 1001, 0)</f>
        <v>1001</v>
      </c>
      <c r="B202" s="62"/>
      <c r="C202" s="76"/>
      <c r="D202" s="77"/>
      <c r="E202" s="281" t="s">
        <v>133</v>
      </c>
      <c r="F202" s="282"/>
      <c r="G202" s="282"/>
      <c r="H202" s="283"/>
      <c r="I202" s="238"/>
      <c r="J202" s="279"/>
      <c r="K202" s="279"/>
      <c r="L202" s="279"/>
      <c r="M202" s="280"/>
      <c r="Y202" s="171"/>
      <c r="Z202" s="117"/>
    </row>
    <row r="203" spans="1:27" s="67" customFormat="1" ht="20.100000000000001" customHeight="1">
      <c r="A203" s="62"/>
      <c r="B203" s="62"/>
      <c r="C203" s="76"/>
      <c r="D203" s="77"/>
      <c r="E203" s="276" t="s">
        <v>134</v>
      </c>
      <c r="F203" s="277"/>
      <c r="G203" s="277"/>
      <c r="H203" s="278"/>
      <c r="I203" s="287">
        <f>I200+I201+I202</f>
        <v>0</v>
      </c>
      <c r="J203" s="288"/>
      <c r="K203" s="288"/>
      <c r="L203" s="288"/>
      <c r="M203" s="289"/>
      <c r="Y203" s="171"/>
      <c r="Z203" s="117"/>
    </row>
    <row r="204" spans="1:27" s="67" customFormat="1" ht="20.100000000000001" customHeight="1">
      <c r="A204" s="62">
        <f>IF(TRIM($I204)="", 1001, 0)</f>
        <v>1001</v>
      </c>
      <c r="B204" s="62"/>
      <c r="C204" s="76"/>
      <c r="D204" s="77"/>
      <c r="E204" s="290" t="s">
        <v>135</v>
      </c>
      <c r="F204" s="291"/>
      <c r="G204" s="291"/>
      <c r="H204" s="292"/>
      <c r="I204" s="293"/>
      <c r="J204" s="294"/>
      <c r="K204" s="294"/>
      <c r="L204" s="294"/>
      <c r="M204" s="295"/>
      <c r="Y204" s="171"/>
      <c r="Z204" s="117"/>
    </row>
    <row r="205" spans="1:27" s="67" customFormat="1" ht="20.100000000000001" customHeight="1">
      <c r="A205" s="62"/>
      <c r="B205" s="62"/>
      <c r="C205" s="76"/>
      <c r="D205" s="77"/>
      <c r="E205" s="148"/>
      <c r="F205" s="149"/>
      <c r="G205" s="146"/>
      <c r="H205" s="146"/>
      <c r="I205" s="139"/>
      <c r="J205" s="146"/>
      <c r="K205" s="146"/>
      <c r="Y205" s="171"/>
      <c r="Z205" s="117"/>
    </row>
    <row r="206" spans="1:27" s="67" customFormat="1" ht="20.100000000000001" customHeight="1">
      <c r="A206" s="62"/>
      <c r="B206" s="62"/>
      <c r="C206" s="76"/>
      <c r="D206" s="138">
        <v>10</v>
      </c>
      <c r="E206" s="67" t="s">
        <v>33</v>
      </c>
      <c r="I206" s="311"/>
      <c r="J206" s="286"/>
      <c r="K206" s="286"/>
      <c r="L206" s="286"/>
      <c r="M206" s="286"/>
      <c r="N206" s="171"/>
      <c r="O206" s="171"/>
      <c r="P206" s="171"/>
      <c r="Q206" s="171"/>
      <c r="R206" s="171"/>
      <c r="S206" s="171"/>
      <c r="T206" s="171"/>
      <c r="U206" s="171"/>
      <c r="V206" s="171"/>
      <c r="W206" s="171"/>
      <c r="X206" s="171"/>
      <c r="Y206" s="171"/>
      <c r="Z206" s="79"/>
    </row>
    <row r="207" spans="1:27" s="67" customFormat="1" ht="60" customHeight="1">
      <c r="A207" s="62"/>
      <c r="B207" s="62"/>
      <c r="C207" s="80"/>
      <c r="D207" s="171"/>
      <c r="E207" s="171"/>
      <c r="F207" s="171"/>
      <c r="G207" s="171"/>
      <c r="H207" s="171"/>
      <c r="I207" s="78"/>
      <c r="J207" s="379" t="s">
        <v>163</v>
      </c>
      <c r="K207" s="379"/>
      <c r="L207" s="379"/>
      <c r="M207" s="379"/>
      <c r="N207" s="379"/>
      <c r="O207" s="379"/>
      <c r="P207" s="379"/>
      <c r="Q207" s="379"/>
      <c r="R207" s="379"/>
      <c r="S207" s="379"/>
      <c r="T207" s="379"/>
      <c r="U207" s="379"/>
      <c r="V207" s="379"/>
      <c r="W207" s="379"/>
      <c r="X207" s="379"/>
      <c r="Y207" s="379"/>
      <c r="Z207" s="79"/>
    </row>
    <row r="208" spans="1:27" s="67" customFormat="1" ht="20.100000000000001" customHeight="1">
      <c r="A208" s="62"/>
      <c r="B208" s="62"/>
      <c r="C208" s="72"/>
      <c r="D208" s="77">
        <v>11</v>
      </c>
      <c r="E208" s="171" t="s">
        <v>34</v>
      </c>
      <c r="F208" s="73"/>
      <c r="G208" s="73"/>
      <c r="H208" s="73"/>
      <c r="I208" s="171"/>
      <c r="J208" s="171"/>
      <c r="K208" s="171"/>
      <c r="L208" s="171"/>
      <c r="M208" s="171"/>
      <c r="N208" s="171"/>
      <c r="O208" s="171"/>
      <c r="P208" s="171"/>
      <c r="Q208" s="171"/>
      <c r="R208" s="171"/>
      <c r="S208" s="171"/>
      <c r="T208" s="171"/>
      <c r="U208" s="171"/>
      <c r="V208" s="171"/>
      <c r="W208" s="171"/>
      <c r="X208" s="171"/>
      <c r="Y208" s="171"/>
      <c r="Z208" s="79"/>
      <c r="AA208" s="80"/>
    </row>
    <row r="209" spans="1:27" s="67" customFormat="1" ht="20.100000000000001" customHeight="1">
      <c r="A209" s="62"/>
      <c r="B209" s="62"/>
      <c r="C209" s="76"/>
      <c r="D209" s="117"/>
      <c r="E209" s="262" t="s">
        <v>7</v>
      </c>
      <c r="F209" s="263"/>
      <c r="G209" s="263"/>
      <c r="H209" s="264"/>
      <c r="I209" s="265" t="s">
        <v>136</v>
      </c>
      <c r="J209" s="266"/>
      <c r="K209" s="266"/>
      <c r="L209" s="266"/>
      <c r="M209" s="267"/>
      <c r="Z209" s="117"/>
      <c r="AA209" s="80"/>
    </row>
    <row r="210" spans="1:27" s="67" customFormat="1" ht="20.100000000000001" customHeight="1">
      <c r="A210" s="62"/>
      <c r="B210" s="62"/>
      <c r="C210" s="76"/>
      <c r="D210" s="117"/>
      <c r="E210" s="268" t="s">
        <v>35</v>
      </c>
      <c r="F210" s="269"/>
      <c r="G210" s="269"/>
      <c r="H210" s="270"/>
      <c r="I210" s="235"/>
      <c r="J210" s="236"/>
      <c r="K210" s="236"/>
      <c r="L210" s="236"/>
      <c r="M210" s="237"/>
      <c r="Z210" s="117"/>
      <c r="AA210" s="80"/>
    </row>
    <row r="211" spans="1:27" s="67" customFormat="1" ht="20.100000000000001" customHeight="1">
      <c r="A211" s="62"/>
      <c r="B211" s="62"/>
      <c r="C211" s="76"/>
      <c r="D211" s="117"/>
      <c r="E211" s="367" t="s">
        <v>36</v>
      </c>
      <c r="F211" s="368"/>
      <c r="G211" s="368"/>
      <c r="H211" s="369"/>
      <c r="I211" s="238"/>
      <c r="J211" s="239"/>
      <c r="K211" s="239"/>
      <c r="L211" s="239"/>
      <c r="M211" s="240"/>
      <c r="Z211" s="117"/>
      <c r="AA211" s="80"/>
    </row>
    <row r="212" spans="1:27" s="67" customFormat="1" ht="20.100000000000001" customHeight="1">
      <c r="A212" s="62"/>
      <c r="B212" s="62"/>
      <c r="C212" s="76"/>
      <c r="D212" s="117"/>
      <c r="E212" s="367" t="s">
        <v>37</v>
      </c>
      <c r="F212" s="368"/>
      <c r="G212" s="368"/>
      <c r="H212" s="369"/>
      <c r="I212" s="238"/>
      <c r="J212" s="239"/>
      <c r="K212" s="239"/>
      <c r="L212" s="239"/>
      <c r="M212" s="240"/>
      <c r="Z212" s="117"/>
      <c r="AA212" s="80"/>
    </row>
    <row r="213" spans="1:27" s="67" customFormat="1" ht="20.100000000000001" customHeight="1" thickBot="1">
      <c r="A213" s="62"/>
      <c r="B213" s="62"/>
      <c r="C213" s="76"/>
      <c r="D213" s="117"/>
      <c r="E213" s="370" t="s">
        <v>38</v>
      </c>
      <c r="F213" s="371"/>
      <c r="G213" s="371"/>
      <c r="H213" s="372"/>
      <c r="I213" s="241"/>
      <c r="J213" s="242"/>
      <c r="K213" s="242"/>
      <c r="L213" s="242"/>
      <c r="M213" s="243"/>
      <c r="Z213" s="117"/>
      <c r="AA213" s="80"/>
    </row>
    <row r="214" spans="1:27" s="67" customFormat="1" ht="20.100000000000001" customHeight="1" thickTop="1">
      <c r="A214" s="62"/>
      <c r="B214" s="62"/>
      <c r="C214" s="76"/>
      <c r="E214" s="373" t="s">
        <v>137</v>
      </c>
      <c r="F214" s="374"/>
      <c r="G214" s="374"/>
      <c r="H214" s="375"/>
      <c r="I214" s="376">
        <f>I210+I212+I213</f>
        <v>0</v>
      </c>
      <c r="J214" s="377"/>
      <c r="K214" s="377"/>
      <c r="L214" s="377"/>
      <c r="M214" s="378"/>
      <c r="Z214" s="117"/>
      <c r="AA214" s="80"/>
    </row>
    <row r="215" spans="1:27" s="67" customFormat="1" ht="20.100000000000001" customHeight="1">
      <c r="A215" s="62"/>
      <c r="B215" s="62"/>
      <c r="C215" s="76"/>
      <c r="D215" s="77"/>
      <c r="E215" s="171"/>
      <c r="F215" s="171"/>
      <c r="G215" s="171"/>
      <c r="H215" s="171"/>
      <c r="I215" s="132"/>
      <c r="J215" s="132"/>
      <c r="K215" s="132"/>
      <c r="L215" s="146"/>
      <c r="M215" s="146"/>
      <c r="N215" s="146"/>
      <c r="O215" s="132"/>
      <c r="P215" s="132"/>
      <c r="Q215" s="132"/>
      <c r="R215" s="132"/>
      <c r="S215" s="132"/>
      <c r="T215" s="132"/>
      <c r="U215" s="132"/>
      <c r="V215" s="132"/>
      <c r="W215" s="132"/>
      <c r="X215" s="132"/>
      <c r="Y215" s="132"/>
      <c r="Z215" s="140"/>
      <c r="AA215" s="80"/>
    </row>
    <row r="216" spans="1:27" s="67" customFormat="1" ht="20.100000000000001" customHeight="1">
      <c r="A216" s="62"/>
      <c r="B216" s="62"/>
      <c r="C216" s="76"/>
      <c r="D216" s="77">
        <v>12</v>
      </c>
      <c r="E216" s="171" t="s">
        <v>39</v>
      </c>
      <c r="F216" s="171"/>
      <c r="G216" s="171"/>
      <c r="H216" s="171"/>
      <c r="I216" s="107"/>
      <c r="Z216" s="117"/>
      <c r="AA216" s="80"/>
    </row>
    <row r="217" spans="1:27" s="67" customFormat="1" ht="20.100000000000001" customHeight="1">
      <c r="A217" s="62"/>
      <c r="B217" s="62"/>
      <c r="C217" s="76"/>
      <c r="D217" s="117"/>
      <c r="E217" s="262" t="s">
        <v>7</v>
      </c>
      <c r="F217" s="263"/>
      <c r="G217" s="263"/>
      <c r="H217" s="264"/>
      <c r="I217" s="265" t="s">
        <v>138</v>
      </c>
      <c r="J217" s="266"/>
      <c r="K217" s="266"/>
      <c r="L217" s="266"/>
      <c r="M217" s="267"/>
      <c r="Z217" s="117"/>
      <c r="AA217" s="80"/>
    </row>
    <row r="218" spans="1:27" s="67" customFormat="1" ht="20.100000000000001" customHeight="1">
      <c r="A218" s="62"/>
      <c r="B218" s="62"/>
      <c r="C218" s="76"/>
      <c r="D218" s="77"/>
      <c r="E218" s="391" t="s">
        <v>139</v>
      </c>
      <c r="F218" s="392"/>
      <c r="G218" s="392"/>
      <c r="H218" s="393"/>
      <c r="I218" s="235"/>
      <c r="J218" s="236"/>
      <c r="K218" s="236"/>
      <c r="L218" s="236"/>
      <c r="M218" s="237"/>
      <c r="N218" s="67" t="s">
        <v>140</v>
      </c>
      <c r="Z218" s="117"/>
      <c r="AA218" s="80"/>
    </row>
    <row r="219" spans="1:27" s="67" customFormat="1" ht="20.100000000000001" customHeight="1" thickBot="1">
      <c r="A219" s="62"/>
      <c r="B219" s="62"/>
      <c r="C219" s="76"/>
      <c r="D219" s="77"/>
      <c r="E219" s="394" t="s">
        <v>141</v>
      </c>
      <c r="F219" s="395"/>
      <c r="G219" s="395"/>
      <c r="H219" s="396"/>
      <c r="I219" s="241"/>
      <c r="J219" s="242"/>
      <c r="K219" s="242"/>
      <c r="L219" s="242"/>
      <c r="M219" s="243"/>
      <c r="N219" s="67" t="s">
        <v>140</v>
      </c>
      <c r="Z219" s="117"/>
      <c r="AA219" s="80"/>
    </row>
    <row r="220" spans="1:27" s="67" customFormat="1" ht="20.100000000000001" customHeight="1" thickTop="1">
      <c r="A220" s="62"/>
      <c r="B220" s="62"/>
      <c r="C220" s="76"/>
      <c r="D220" s="77"/>
      <c r="E220" s="397" t="s">
        <v>40</v>
      </c>
      <c r="F220" s="398"/>
      <c r="G220" s="398"/>
      <c r="H220" s="399"/>
      <c r="I220" s="400" t="str">
        <f>IFERROR(I218*100/I219,"")</f>
        <v/>
      </c>
      <c r="J220" s="401"/>
      <c r="K220" s="401"/>
      <c r="L220" s="401"/>
      <c r="M220" s="402"/>
      <c r="N220" s="67" t="s">
        <v>11</v>
      </c>
      <c r="Z220" s="117"/>
      <c r="AA220" s="80"/>
    </row>
    <row r="221" spans="1:27" s="67" customFormat="1" ht="20.100000000000001" customHeight="1">
      <c r="A221" s="62"/>
      <c r="B221" s="62"/>
      <c r="C221" s="76"/>
      <c r="D221" s="77"/>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40"/>
      <c r="AA221" s="80"/>
    </row>
    <row r="222" spans="1:27" s="67" customFormat="1" ht="20.100000000000001" customHeight="1">
      <c r="A222" s="62"/>
      <c r="B222" s="62"/>
      <c r="C222" s="76"/>
      <c r="D222" s="77">
        <v>13</v>
      </c>
      <c r="E222" s="67" t="s">
        <v>162</v>
      </c>
      <c r="J222" s="172"/>
      <c r="K222" s="172"/>
      <c r="L222" s="172"/>
      <c r="M222" s="172"/>
      <c r="N222" s="172"/>
      <c r="O222" s="172"/>
      <c r="P222" s="172"/>
      <c r="Q222" s="172"/>
      <c r="R222" s="172"/>
      <c r="S222" s="172"/>
      <c r="T222" s="172"/>
      <c r="U222" s="172"/>
      <c r="V222" s="172"/>
      <c r="W222" s="172"/>
      <c r="X222" s="172"/>
      <c r="Y222" s="172"/>
      <c r="Z222" s="79"/>
      <c r="AA222" s="80"/>
    </row>
    <row r="223" spans="1:27" s="67" customFormat="1" ht="20.100000000000001" customHeight="1">
      <c r="A223" s="62"/>
      <c r="B223" s="62"/>
      <c r="C223" s="76"/>
      <c r="E223" s="116" t="s">
        <v>164</v>
      </c>
      <c r="N223" s="172"/>
      <c r="O223" s="172"/>
      <c r="P223" s="172"/>
      <c r="Q223" s="172"/>
      <c r="R223" s="172"/>
      <c r="S223" s="172"/>
      <c r="T223" s="172"/>
      <c r="U223" s="172"/>
      <c r="V223" s="172"/>
      <c r="W223" s="172"/>
      <c r="X223" s="172"/>
      <c r="Y223" s="172"/>
      <c r="Z223" s="79"/>
      <c r="AA223" s="80"/>
    </row>
    <row r="224" spans="1:27" s="67" customFormat="1" ht="20.100000000000001" customHeight="1">
      <c r="A224" s="62"/>
      <c r="B224" s="62"/>
      <c r="C224" s="76"/>
      <c r="E224" s="406" t="s">
        <v>157</v>
      </c>
      <c r="F224" s="407"/>
      <c r="G224" s="407"/>
      <c r="H224" s="408"/>
      <c r="I224" s="406" t="s">
        <v>158</v>
      </c>
      <c r="J224" s="407"/>
      <c r="K224" s="407"/>
      <c r="L224" s="407"/>
      <c r="M224" s="408"/>
      <c r="N224" s="172"/>
      <c r="O224" s="172"/>
      <c r="P224" s="172"/>
      <c r="Q224" s="172"/>
      <c r="R224" s="172"/>
      <c r="S224" s="172"/>
      <c r="T224" s="172"/>
      <c r="U224" s="172"/>
      <c r="V224" s="172"/>
      <c r="W224" s="172"/>
      <c r="X224" s="172"/>
      <c r="Y224" s="172"/>
      <c r="Z224" s="79"/>
      <c r="AA224" s="80"/>
    </row>
    <row r="225" spans="1:27" s="67" customFormat="1" ht="20.100000000000001" customHeight="1">
      <c r="A225" s="62">
        <f>IF(TRIM($I225)="",1001,0)</f>
        <v>1001</v>
      </c>
      <c r="B225" s="62"/>
      <c r="C225" s="76"/>
      <c r="E225" s="409" t="s">
        <v>165</v>
      </c>
      <c r="F225" s="410"/>
      <c r="G225" s="410"/>
      <c r="H225" s="411"/>
      <c r="I225" s="412"/>
      <c r="J225" s="413"/>
      <c r="K225" s="413"/>
      <c r="L225" s="413"/>
      <c r="M225" s="414"/>
      <c r="N225" s="172"/>
      <c r="O225" s="172"/>
      <c r="P225" s="172"/>
      <c r="Q225" s="172"/>
      <c r="R225" s="172"/>
      <c r="S225" s="172"/>
      <c r="T225" s="172"/>
      <c r="U225" s="172"/>
      <c r="V225" s="172"/>
      <c r="W225" s="172"/>
      <c r="X225" s="172"/>
      <c r="Y225" s="172"/>
      <c r="Z225" s="79"/>
      <c r="AA225" s="80"/>
    </row>
    <row r="226" spans="1:27" s="67" customFormat="1" ht="20.100000000000001" customHeight="1">
      <c r="A226" s="62">
        <f>IF(TRIM($I226)="",1001,0)</f>
        <v>1001</v>
      </c>
      <c r="B226" s="62"/>
      <c r="C226" s="76"/>
      <c r="E226" s="415" t="s">
        <v>166</v>
      </c>
      <c r="F226" s="416"/>
      <c r="G226" s="416"/>
      <c r="H226" s="417"/>
      <c r="I226" s="418"/>
      <c r="J226" s="419"/>
      <c r="K226" s="419"/>
      <c r="L226" s="419"/>
      <c r="M226" s="420"/>
      <c r="N226" s="172"/>
      <c r="O226" s="172"/>
      <c r="P226" s="172"/>
      <c r="Q226" s="172"/>
      <c r="R226" s="172"/>
      <c r="S226" s="172"/>
      <c r="T226" s="172"/>
      <c r="U226" s="172"/>
      <c r="V226" s="172"/>
      <c r="W226" s="172"/>
      <c r="X226" s="172"/>
      <c r="Y226" s="172"/>
      <c r="Z226" s="79"/>
      <c r="AA226" s="80"/>
    </row>
    <row r="227" spans="1:27" s="67" customFormat="1" ht="20.100000000000001" customHeight="1">
      <c r="A227" s="62"/>
      <c r="B227" s="62"/>
      <c r="C227" s="76"/>
      <c r="D227" s="78"/>
      <c r="E227" s="172"/>
      <c r="F227" s="172"/>
      <c r="G227" s="172"/>
      <c r="H227" s="172"/>
      <c r="I227" s="150"/>
      <c r="J227" s="150"/>
      <c r="K227" s="150"/>
      <c r="L227" s="150"/>
      <c r="M227" s="150"/>
      <c r="N227" s="172"/>
      <c r="O227" s="172"/>
      <c r="P227" s="172"/>
      <c r="Q227" s="172"/>
      <c r="R227" s="172"/>
      <c r="S227" s="172"/>
      <c r="T227" s="172"/>
      <c r="U227" s="172"/>
      <c r="V227" s="172"/>
      <c r="W227" s="172"/>
      <c r="X227" s="172"/>
      <c r="Y227" s="172"/>
      <c r="Z227" s="79"/>
      <c r="AA227" s="80"/>
    </row>
    <row r="228" spans="1:27" s="67" customFormat="1" ht="20.100000000000001" customHeight="1">
      <c r="A228" s="62"/>
      <c r="B228" s="62"/>
      <c r="C228" s="76"/>
      <c r="D228" s="77">
        <v>14</v>
      </c>
      <c r="E228" s="67" t="s">
        <v>159</v>
      </c>
      <c r="F228" s="172"/>
      <c r="G228" s="172"/>
      <c r="H228" s="172"/>
      <c r="I228" s="172"/>
      <c r="J228" s="172"/>
      <c r="K228" s="172"/>
      <c r="L228" s="172"/>
      <c r="M228" s="172"/>
      <c r="N228" s="172"/>
      <c r="O228" s="172"/>
      <c r="P228" s="172"/>
      <c r="Q228" s="172"/>
      <c r="R228" s="172"/>
      <c r="S228" s="172"/>
      <c r="T228" s="172"/>
      <c r="U228" s="172"/>
      <c r="V228" s="172"/>
      <c r="W228" s="172"/>
      <c r="X228" s="172"/>
      <c r="Y228" s="172"/>
      <c r="Z228" s="79"/>
      <c r="AA228" s="80"/>
    </row>
    <row r="229" spans="1:27" s="67" customFormat="1" ht="20.100000000000001" customHeight="1">
      <c r="A229" s="62"/>
      <c r="B229" s="62"/>
      <c r="C229" s="76"/>
      <c r="D229" s="77"/>
      <c r="E229" s="116" t="s">
        <v>17</v>
      </c>
      <c r="F229" s="172"/>
      <c r="G229" s="172"/>
      <c r="H229" s="172"/>
      <c r="I229" s="172"/>
      <c r="J229" s="172"/>
      <c r="K229" s="172"/>
      <c r="L229" s="172"/>
      <c r="M229" s="172"/>
      <c r="N229" s="172"/>
      <c r="O229" s="172"/>
      <c r="P229" s="172"/>
      <c r="Q229" s="172"/>
      <c r="R229" s="172"/>
      <c r="S229" s="172"/>
      <c r="T229" s="172"/>
      <c r="U229" s="172"/>
      <c r="V229" s="172"/>
      <c r="W229" s="172"/>
      <c r="X229" s="172"/>
      <c r="Y229" s="172"/>
      <c r="Z229" s="79"/>
      <c r="AA229" s="80"/>
    </row>
    <row r="230" spans="1:27" s="67" customFormat="1" ht="20.100000000000001" customHeight="1">
      <c r="A230" s="62"/>
      <c r="B230" s="62"/>
      <c r="C230" s="76"/>
      <c r="D230" s="77"/>
      <c r="E230" s="421" t="s">
        <v>160</v>
      </c>
      <c r="F230" s="421"/>
      <c r="G230" s="421"/>
      <c r="H230" s="421"/>
      <c r="I230" s="421"/>
      <c r="J230" s="421"/>
      <c r="K230" s="421"/>
      <c r="L230" s="421"/>
      <c r="M230" s="421"/>
      <c r="N230" s="421"/>
      <c r="O230" s="421"/>
      <c r="P230" s="421"/>
      <c r="Q230" s="421"/>
      <c r="R230" s="421"/>
      <c r="S230" s="422" t="s">
        <v>161</v>
      </c>
      <c r="T230" s="422"/>
      <c r="U230" s="422"/>
      <c r="V230" s="422"/>
      <c r="W230" s="422"/>
      <c r="X230" s="422"/>
      <c r="Y230" s="422"/>
      <c r="Z230" s="79"/>
      <c r="AA230" s="80"/>
    </row>
    <row r="231" spans="1:27" s="67" customFormat="1" ht="20.100000000000001" customHeight="1">
      <c r="A231" s="62">
        <f>IF(TRIM($S231)="",1001,0)</f>
        <v>1001</v>
      </c>
      <c r="B231" s="62"/>
      <c r="C231" s="76"/>
      <c r="D231" s="78"/>
      <c r="E231" s="423" t="s">
        <v>176</v>
      </c>
      <c r="F231" s="424"/>
      <c r="G231" s="424"/>
      <c r="H231" s="424"/>
      <c r="I231" s="424"/>
      <c r="J231" s="424"/>
      <c r="K231" s="424"/>
      <c r="L231" s="424"/>
      <c r="M231" s="424"/>
      <c r="N231" s="424"/>
      <c r="O231" s="424"/>
      <c r="P231" s="424"/>
      <c r="Q231" s="424"/>
      <c r="R231" s="425"/>
      <c r="S231" s="412"/>
      <c r="T231" s="413"/>
      <c r="U231" s="413"/>
      <c r="V231" s="413"/>
      <c r="W231" s="413"/>
      <c r="X231" s="413"/>
      <c r="Y231" s="414"/>
      <c r="Z231" s="79"/>
      <c r="AA231" s="80"/>
    </row>
    <row r="232" spans="1:27" s="67" customFormat="1" ht="20.100000000000001" customHeight="1">
      <c r="A232" s="62">
        <f>IF(TRIM($S232)="",1001,0)</f>
        <v>1001</v>
      </c>
      <c r="B232" s="62"/>
      <c r="C232" s="76"/>
      <c r="D232" s="78"/>
      <c r="E232" s="432" t="s">
        <v>177</v>
      </c>
      <c r="F232" s="433"/>
      <c r="G232" s="433"/>
      <c r="H232" s="433"/>
      <c r="I232" s="433"/>
      <c r="J232" s="433"/>
      <c r="K232" s="433"/>
      <c r="L232" s="433"/>
      <c r="M232" s="433"/>
      <c r="N232" s="433"/>
      <c r="O232" s="433"/>
      <c r="P232" s="433"/>
      <c r="Q232" s="433"/>
      <c r="R232" s="434"/>
      <c r="S232" s="418"/>
      <c r="T232" s="419"/>
      <c r="U232" s="419"/>
      <c r="V232" s="419"/>
      <c r="W232" s="419"/>
      <c r="X232" s="419"/>
      <c r="Y232" s="420"/>
      <c r="Z232" s="151"/>
      <c r="AA232" s="80"/>
    </row>
    <row r="233" spans="1:27" s="67" customFormat="1" ht="20.100000000000001" customHeight="1">
      <c r="A233" s="62"/>
      <c r="B233" s="62"/>
      <c r="C233" s="76"/>
      <c r="D233" s="78"/>
      <c r="E233" s="152"/>
      <c r="F233" s="152"/>
      <c r="G233" s="152"/>
      <c r="H233" s="152"/>
      <c r="I233" s="152"/>
      <c r="J233" s="152"/>
      <c r="K233" s="152"/>
      <c r="L233" s="152"/>
      <c r="M233" s="152"/>
      <c r="N233" s="152"/>
      <c r="O233" s="152"/>
      <c r="P233" s="152"/>
      <c r="Q233" s="152"/>
      <c r="R233" s="152"/>
      <c r="S233" s="172"/>
      <c r="T233" s="172"/>
      <c r="U233" s="172"/>
      <c r="V233" s="172"/>
      <c r="W233" s="172"/>
      <c r="X233" s="172"/>
      <c r="Y233" s="172"/>
      <c r="Z233" s="151"/>
      <c r="AA233" s="80"/>
    </row>
    <row r="234" spans="1:27" s="67" customFormat="1" ht="20.100000000000001" customHeight="1">
      <c r="A234" s="62"/>
      <c r="B234" s="62"/>
      <c r="C234" s="76"/>
      <c r="D234" s="78"/>
      <c r="E234" s="152"/>
      <c r="F234" s="152"/>
      <c r="G234" s="152"/>
      <c r="H234" s="152"/>
      <c r="I234" s="152"/>
      <c r="J234" s="152"/>
      <c r="K234" s="152"/>
      <c r="L234" s="152"/>
      <c r="M234" s="152"/>
      <c r="N234" s="152"/>
      <c r="O234" s="152"/>
      <c r="P234" s="152"/>
      <c r="Q234" s="152"/>
      <c r="R234" s="152"/>
      <c r="S234" s="172"/>
      <c r="T234" s="172"/>
      <c r="U234" s="172"/>
      <c r="V234" s="172"/>
      <c r="W234" s="172"/>
      <c r="X234" s="172"/>
      <c r="Y234" s="172"/>
      <c r="Z234" s="151"/>
      <c r="AA234" s="80"/>
    </row>
    <row r="235" spans="1:27" s="67" customFormat="1" ht="20.100000000000001" customHeight="1">
      <c r="A235" s="62"/>
      <c r="B235" s="62"/>
      <c r="C235" s="153"/>
      <c r="D235" s="154"/>
      <c r="E235" s="155"/>
      <c r="F235" s="155"/>
      <c r="G235" s="155"/>
      <c r="H235" s="155"/>
      <c r="I235" s="155"/>
      <c r="J235" s="155"/>
      <c r="K235" s="155"/>
      <c r="L235" s="155"/>
      <c r="M235" s="155"/>
      <c r="N235" s="155"/>
      <c r="O235" s="155"/>
      <c r="P235" s="155"/>
      <c r="Q235" s="155"/>
      <c r="R235" s="155"/>
      <c r="S235" s="156"/>
      <c r="T235" s="156"/>
      <c r="U235" s="156"/>
      <c r="V235" s="156"/>
      <c r="W235" s="156"/>
      <c r="X235" s="156"/>
      <c r="Y235" s="156"/>
      <c r="Z235" s="74"/>
      <c r="AA235" s="151"/>
    </row>
    <row r="236" spans="1:27" ht="20.100000000000001" customHeight="1">
      <c r="A236" s="11"/>
      <c r="B236" s="1"/>
      <c r="C236" s="37"/>
      <c r="D236" s="37"/>
      <c r="E236" s="18"/>
      <c r="F236" s="37"/>
      <c r="G236" s="37"/>
      <c r="H236" s="37"/>
      <c r="I236" s="22"/>
      <c r="J236" s="37"/>
      <c r="K236" s="37"/>
      <c r="L236" s="24"/>
      <c r="M236" s="37"/>
      <c r="N236" s="37"/>
      <c r="O236" s="37"/>
      <c r="P236" s="37"/>
      <c r="Q236" s="37"/>
      <c r="R236" s="37"/>
      <c r="S236" s="37"/>
      <c r="T236" s="37"/>
      <c r="U236" s="37"/>
      <c r="V236" s="37"/>
      <c r="W236" s="37"/>
      <c r="X236" s="37"/>
      <c r="Y236" s="37"/>
      <c r="Z236" s="37"/>
    </row>
    <row r="237" spans="1:27" ht="20.100000000000001" customHeight="1">
      <c r="A237" s="11"/>
      <c r="B237" s="1"/>
      <c r="C237" s="223" t="s">
        <v>43</v>
      </c>
      <c r="D237" s="224"/>
      <c r="E237" s="224"/>
      <c r="F237" s="224"/>
      <c r="G237" s="224"/>
      <c r="H237" s="224"/>
      <c r="I237" s="225"/>
      <c r="L237" s="9"/>
    </row>
    <row r="238" spans="1:27" ht="20.100000000000001" customHeight="1">
      <c r="A238" s="11"/>
      <c r="B238" s="1"/>
      <c r="C238" s="14"/>
      <c r="D238" s="29"/>
      <c r="E238" s="25"/>
      <c r="F238" s="29"/>
      <c r="G238" s="29"/>
      <c r="H238" s="29"/>
      <c r="I238" s="29"/>
      <c r="J238" s="15"/>
      <c r="K238" s="15"/>
      <c r="L238" s="23"/>
      <c r="M238" s="23"/>
      <c r="N238" s="15"/>
      <c r="O238" s="15"/>
      <c r="P238" s="15"/>
      <c r="Q238" s="15"/>
      <c r="R238" s="15"/>
      <c r="S238" s="15"/>
      <c r="T238" s="15"/>
      <c r="U238" s="15"/>
      <c r="V238" s="15"/>
      <c r="W238" s="15"/>
      <c r="X238" s="15"/>
      <c r="Y238" s="15"/>
      <c r="Z238" s="16"/>
    </row>
    <row r="239" spans="1:27" ht="20.100000000000001" hidden="1" customHeight="1">
      <c r="A239" s="11"/>
      <c r="B239" s="1"/>
      <c r="C239" s="14"/>
      <c r="D239" s="29"/>
      <c r="E239" s="25"/>
      <c r="F239" s="29"/>
      <c r="G239" s="29"/>
      <c r="H239" s="29"/>
      <c r="I239" s="29"/>
      <c r="J239" s="37"/>
      <c r="K239" s="37"/>
      <c r="L239" s="24"/>
      <c r="M239" s="24"/>
      <c r="N239" s="37"/>
      <c r="O239" s="37"/>
      <c r="P239" s="37"/>
      <c r="Q239" s="37"/>
      <c r="R239" s="37"/>
      <c r="S239" s="37"/>
      <c r="T239" s="37"/>
      <c r="U239" s="37"/>
      <c r="V239" s="37"/>
      <c r="W239" s="37"/>
      <c r="X239" s="37"/>
      <c r="Y239" s="37"/>
      <c r="Z239" s="19"/>
    </row>
    <row r="240" spans="1:27" ht="20.100000000000001" customHeight="1">
      <c r="A240" s="11"/>
      <c r="B240" s="1"/>
      <c r="C240" s="20"/>
      <c r="D240" s="17">
        <v>1</v>
      </c>
      <c r="E240" s="34" t="s">
        <v>42</v>
      </c>
      <c r="F240" s="34"/>
      <c r="G240" s="34"/>
      <c r="H240" s="34"/>
      <c r="J240" s="36"/>
      <c r="K240" s="36"/>
      <c r="L240" s="26"/>
      <c r="M240" s="36"/>
      <c r="N240" s="36"/>
      <c r="O240" s="26"/>
      <c r="P240" s="36"/>
      <c r="Q240" s="36"/>
      <c r="R240" s="26"/>
      <c r="S240" s="36"/>
      <c r="T240" s="36"/>
      <c r="U240" s="36"/>
      <c r="V240" s="36"/>
      <c r="W240" s="36"/>
      <c r="X240" s="36"/>
      <c r="Y240" s="36"/>
      <c r="Z240" s="19"/>
    </row>
    <row r="241" spans="1:26" ht="30.2" customHeight="1">
      <c r="A241" s="11"/>
      <c r="B241" s="1"/>
      <c r="C241" s="20"/>
      <c r="D241" s="17"/>
      <c r="E241" s="403" t="s">
        <v>144</v>
      </c>
      <c r="F241" s="403"/>
      <c r="G241" s="403"/>
      <c r="H241" s="403"/>
      <c r="I241" s="403"/>
      <c r="J241" s="403"/>
      <c r="K241" s="403"/>
      <c r="L241" s="403"/>
      <c r="M241" s="403"/>
      <c r="N241" s="403"/>
      <c r="O241" s="403"/>
      <c r="P241" s="403"/>
      <c r="Q241" s="403"/>
      <c r="R241" s="403"/>
      <c r="S241" s="403"/>
      <c r="T241" s="403"/>
      <c r="U241" s="403"/>
      <c r="V241" s="403"/>
      <c r="W241" s="403"/>
      <c r="X241" s="403"/>
      <c r="Y241" s="403"/>
      <c r="Z241" s="19"/>
    </row>
    <row r="242" spans="1:26" ht="20.100000000000001" customHeight="1">
      <c r="A242" s="11"/>
      <c r="B242" s="1"/>
      <c r="C242" s="14"/>
      <c r="D242" s="39"/>
      <c r="E242" s="255" t="s">
        <v>142</v>
      </c>
      <c r="F242" s="256"/>
      <c r="G242" s="256"/>
      <c r="H242" s="256"/>
      <c r="I242" s="256"/>
      <c r="J242" s="256"/>
      <c r="K242" s="256"/>
      <c r="L242" s="256"/>
      <c r="M242" s="256"/>
      <c r="N242" s="256"/>
      <c r="O242" s="256"/>
      <c r="P242" s="255" t="s">
        <v>143</v>
      </c>
      <c r="Q242" s="256"/>
      <c r="R242" s="256"/>
      <c r="S242" s="256"/>
      <c r="T242" s="256"/>
      <c r="U242" s="381"/>
      <c r="V242" s="382" t="s">
        <v>145</v>
      </c>
      <c r="W242" s="383"/>
      <c r="X242" s="383"/>
      <c r="Y242" s="384"/>
      <c r="Z242" s="27"/>
    </row>
    <row r="243" spans="1:26" ht="20.100000000000001" customHeight="1">
      <c r="A243" s="11"/>
      <c r="B243" s="1"/>
      <c r="C243" s="14"/>
      <c r="D243" s="39"/>
      <c r="E243" s="244"/>
      <c r="F243" s="245"/>
      <c r="G243" s="245"/>
      <c r="H243" s="245"/>
      <c r="I243" s="245"/>
      <c r="J243" s="47" t="s">
        <v>19</v>
      </c>
      <c r="K243" s="251"/>
      <c r="L243" s="245"/>
      <c r="M243" s="245"/>
      <c r="N243" s="245"/>
      <c r="O243" s="50" t="s">
        <v>19</v>
      </c>
      <c r="P243" s="244"/>
      <c r="Q243" s="245"/>
      <c r="R243" s="245"/>
      <c r="S243" s="47" t="s">
        <v>19</v>
      </c>
      <c r="T243" s="55"/>
      <c r="U243" s="53" t="s">
        <v>19</v>
      </c>
      <c r="V243" s="385"/>
      <c r="W243" s="386"/>
      <c r="X243" s="386"/>
      <c r="Y243" s="387"/>
      <c r="Z243" s="27"/>
    </row>
    <row r="244" spans="1:26" ht="20.100000000000001" customHeight="1">
      <c r="A244" s="11"/>
      <c r="B244" s="1"/>
      <c r="C244" s="14"/>
      <c r="D244" s="39"/>
      <c r="E244" s="246"/>
      <c r="F244" s="247"/>
      <c r="G244" s="247"/>
      <c r="H244" s="247"/>
      <c r="I244" s="247"/>
      <c r="J244" s="49" t="s">
        <v>18</v>
      </c>
      <c r="K244" s="252"/>
      <c r="L244" s="247"/>
      <c r="M244" s="247"/>
      <c r="N244" s="247"/>
      <c r="O244" s="51" t="s">
        <v>18</v>
      </c>
      <c r="P244" s="246"/>
      <c r="Q244" s="247"/>
      <c r="R244" s="247"/>
      <c r="S244" s="52" t="s">
        <v>18</v>
      </c>
      <c r="T244" s="174"/>
      <c r="U244" s="46" t="s">
        <v>18</v>
      </c>
      <c r="V244" s="388"/>
      <c r="W244" s="389"/>
      <c r="X244" s="389"/>
      <c r="Y244" s="390"/>
      <c r="Z244" s="27"/>
    </row>
    <row r="245" spans="1:26" ht="20.100000000000001" customHeight="1">
      <c r="A245" s="11"/>
      <c r="B245" s="1"/>
      <c r="C245" s="14"/>
      <c r="D245" s="39"/>
      <c r="E245" s="248"/>
      <c r="F245" s="249"/>
      <c r="G245" s="249"/>
      <c r="H245" s="249"/>
      <c r="I245" s="249"/>
      <c r="J245" s="250"/>
      <c r="K245" s="253"/>
      <c r="L245" s="249"/>
      <c r="M245" s="249"/>
      <c r="N245" s="249"/>
      <c r="O245" s="254"/>
      <c r="P245" s="248"/>
      <c r="Q245" s="249"/>
      <c r="R245" s="249"/>
      <c r="S245" s="380"/>
      <c r="T245" s="253"/>
      <c r="U245" s="254"/>
      <c r="V245" s="248"/>
      <c r="W245" s="404"/>
      <c r="X245" s="404"/>
      <c r="Y245" s="405"/>
      <c r="Z245" s="27"/>
    </row>
    <row r="246" spans="1:26" ht="30.2" customHeight="1">
      <c r="A246" s="11"/>
      <c r="B246" s="1"/>
      <c r="C246" s="20"/>
      <c r="D246" s="17"/>
      <c r="E246" s="40" t="str">
        <f>"*1 "&amp;日付例&amp;"　年月日を入力してください。"</f>
        <v>*1 例)2022/4/1、R4/4/1　年月日を入力してください。</v>
      </c>
      <c r="F246" s="32"/>
      <c r="G246" s="32"/>
      <c r="H246" s="32"/>
      <c r="Z246" s="19"/>
    </row>
    <row r="247" spans="1:26" ht="20.100000000000001" customHeight="1">
      <c r="A247" s="11"/>
      <c r="B247" s="1"/>
      <c r="C247" s="20"/>
      <c r="D247" s="17">
        <v>2</v>
      </c>
      <c r="E247" s="34" t="s">
        <v>2</v>
      </c>
      <c r="F247" s="34"/>
      <c r="G247" s="34"/>
      <c r="H247" s="34"/>
      <c r="J247" s="36"/>
      <c r="K247" s="36"/>
      <c r="L247" s="26"/>
      <c r="M247" s="36"/>
      <c r="N247" s="36"/>
      <c r="O247" s="26"/>
      <c r="P247" s="36"/>
      <c r="Q247" s="36"/>
      <c r="R247" s="26"/>
      <c r="S247" s="36"/>
      <c r="T247" s="36"/>
      <c r="U247" s="36"/>
      <c r="V247" s="36"/>
      <c r="W247" s="36"/>
      <c r="X247" s="36"/>
      <c r="Y247" s="36"/>
      <c r="Z247" s="19"/>
    </row>
    <row r="248" spans="1:26" ht="20.100000000000001" customHeight="1">
      <c r="A248" s="11"/>
      <c r="B248" s="1"/>
      <c r="C248" s="20"/>
      <c r="D248" s="17"/>
      <c r="E248" s="226" t="s">
        <v>3</v>
      </c>
      <c r="F248" s="227"/>
      <c r="G248" s="227"/>
      <c r="H248" s="228"/>
      <c r="I248" s="235"/>
      <c r="J248" s="236"/>
      <c r="K248" s="236"/>
      <c r="L248" s="236"/>
      <c r="M248" s="237"/>
      <c r="P248" s="28"/>
      <c r="Q248" s="28"/>
      <c r="R248" s="28"/>
      <c r="S248" s="36"/>
      <c r="T248" s="36"/>
      <c r="U248" s="36"/>
      <c r="V248" s="36"/>
      <c r="W248" s="36"/>
      <c r="X248" s="36"/>
      <c r="Y248" s="36"/>
      <c r="Z248" s="19"/>
    </row>
    <row r="249" spans="1:26" ht="20.100000000000001" customHeight="1">
      <c r="A249" s="11"/>
      <c r="B249" s="1"/>
      <c r="C249" s="14"/>
      <c r="D249" s="17"/>
      <c r="E249" s="229" t="s">
        <v>4</v>
      </c>
      <c r="F249" s="230"/>
      <c r="G249" s="230"/>
      <c r="H249" s="231"/>
      <c r="I249" s="238"/>
      <c r="J249" s="239"/>
      <c r="K249" s="239"/>
      <c r="L249" s="239"/>
      <c r="M249" s="240"/>
      <c r="P249" s="28"/>
      <c r="Q249" s="28"/>
      <c r="R249" s="28"/>
      <c r="S249" s="13"/>
      <c r="T249" s="8"/>
      <c r="U249" s="8"/>
      <c r="V249" s="8"/>
      <c r="W249" s="8"/>
      <c r="X249" s="8"/>
      <c r="Y249" s="8"/>
      <c r="Z249" s="19"/>
    </row>
    <row r="250" spans="1:26" ht="20.100000000000001" customHeight="1" thickBot="1">
      <c r="A250" s="11"/>
      <c r="B250" s="1"/>
      <c r="C250" s="14"/>
      <c r="D250" s="17"/>
      <c r="E250" s="232" t="s">
        <v>5</v>
      </c>
      <c r="F250" s="233"/>
      <c r="G250" s="233"/>
      <c r="H250" s="234"/>
      <c r="I250" s="241"/>
      <c r="J250" s="242"/>
      <c r="K250" s="242"/>
      <c r="L250" s="242"/>
      <c r="M250" s="243"/>
      <c r="P250" s="28"/>
      <c r="Q250" s="28"/>
      <c r="R250" s="28"/>
      <c r="S250" s="13"/>
      <c r="T250" s="13"/>
      <c r="U250" s="13"/>
      <c r="V250" s="13"/>
      <c r="W250" s="13"/>
      <c r="X250" s="13"/>
      <c r="Y250" s="13"/>
      <c r="Z250" s="19"/>
    </row>
    <row r="251" spans="1:26" ht="20.100000000000001" customHeight="1" thickTop="1">
      <c r="A251" s="11"/>
      <c r="B251" s="1"/>
      <c r="C251" s="20"/>
      <c r="D251" s="17"/>
      <c r="E251" s="217" t="s">
        <v>6</v>
      </c>
      <c r="F251" s="218"/>
      <c r="G251" s="218"/>
      <c r="H251" s="219"/>
      <c r="I251" s="220">
        <f>I248+I249+I250</f>
        <v>0</v>
      </c>
      <c r="J251" s="221"/>
      <c r="K251" s="221"/>
      <c r="L251" s="221"/>
      <c r="M251" s="222"/>
      <c r="P251" s="28"/>
      <c r="Q251" s="28"/>
      <c r="R251" s="28"/>
      <c r="S251" s="13"/>
      <c r="T251" s="36"/>
      <c r="U251" s="36"/>
      <c r="V251" s="36"/>
      <c r="W251" s="36"/>
      <c r="X251" s="36"/>
      <c r="Y251" s="36"/>
      <c r="Z251" s="19"/>
    </row>
    <row r="252" spans="1:26" ht="20.100000000000001" customHeight="1">
      <c r="A252" s="11"/>
      <c r="B252" s="1"/>
      <c r="C252" s="20"/>
      <c r="D252" s="17"/>
      <c r="E252" s="28"/>
      <c r="F252" s="28"/>
      <c r="G252" s="28"/>
      <c r="H252" s="28"/>
      <c r="I252" s="28"/>
      <c r="J252" s="28"/>
      <c r="K252" s="28"/>
      <c r="L252" s="28"/>
      <c r="M252" s="28"/>
      <c r="N252" s="28"/>
      <c r="O252" s="28"/>
      <c r="P252" s="28"/>
      <c r="Q252" s="28"/>
      <c r="R252" s="28"/>
      <c r="S252" s="13"/>
      <c r="T252" s="36"/>
      <c r="U252" s="36"/>
      <c r="V252" s="36"/>
      <c r="W252" s="36"/>
      <c r="X252" s="36"/>
      <c r="Y252" s="36"/>
      <c r="Z252" s="19"/>
    </row>
    <row r="253" spans="1:26" s="67" customFormat="1" ht="20.100000000000001" customHeight="1">
      <c r="A253" s="126"/>
      <c r="B253" s="62"/>
      <c r="C253" s="76"/>
      <c r="D253" s="77">
        <v>3</v>
      </c>
      <c r="E253" s="67" t="s">
        <v>178</v>
      </c>
      <c r="I253" s="311"/>
      <c r="J253" s="311"/>
      <c r="K253" s="311"/>
      <c r="L253" s="311"/>
      <c r="M253" s="311"/>
      <c r="N253" s="311"/>
      <c r="O253" s="167"/>
      <c r="P253" s="167"/>
      <c r="Q253" s="167"/>
      <c r="R253" s="167"/>
      <c r="S253" s="167"/>
      <c r="T253" s="167"/>
      <c r="U253" s="167"/>
      <c r="V253" s="167"/>
      <c r="W253" s="167"/>
      <c r="X253" s="167"/>
      <c r="Y253" s="167"/>
      <c r="Z253" s="79"/>
    </row>
    <row r="254" spans="1:26" s="67" customFormat="1" ht="20.100000000000001" customHeight="1">
      <c r="A254" s="126"/>
      <c r="B254" s="62"/>
      <c r="C254" s="76"/>
      <c r="D254" s="77"/>
      <c r="E254" s="168"/>
      <c r="J254" s="173" t="s">
        <v>17</v>
      </c>
      <c r="K254" s="172"/>
      <c r="L254" s="112"/>
      <c r="M254" s="172"/>
      <c r="N254" s="172"/>
      <c r="O254" s="112"/>
      <c r="P254" s="172"/>
      <c r="Q254" s="172"/>
      <c r="R254" s="112"/>
      <c r="S254" s="172"/>
      <c r="T254" s="172"/>
      <c r="U254" s="172"/>
      <c r="V254" s="172"/>
      <c r="W254" s="172"/>
      <c r="X254" s="172"/>
      <c r="Y254" s="172"/>
      <c r="Z254" s="79"/>
    </row>
    <row r="255" spans="1:26" ht="20.100000000000001" customHeight="1">
      <c r="A255" s="11"/>
      <c r="B255" s="1"/>
      <c r="C255" s="20"/>
      <c r="D255" s="17">
        <v>4</v>
      </c>
      <c r="E255" s="34" t="s">
        <v>170</v>
      </c>
      <c r="F255" s="34"/>
      <c r="G255" s="34"/>
      <c r="H255" s="34"/>
      <c r="J255" s="36"/>
      <c r="K255" s="36"/>
      <c r="L255" s="26"/>
      <c r="M255" s="36"/>
      <c r="N255" s="36"/>
      <c r="O255" s="26"/>
      <c r="P255" s="36"/>
      <c r="Q255" s="36"/>
      <c r="R255" s="26"/>
      <c r="S255" s="36"/>
      <c r="T255" s="36"/>
      <c r="U255" s="36"/>
      <c r="V255" s="36"/>
      <c r="W255" s="36"/>
      <c r="X255" s="36"/>
      <c r="Y255" s="36"/>
      <c r="Z255" s="19"/>
    </row>
    <row r="256" spans="1:26" ht="30" customHeight="1">
      <c r="A256" s="11"/>
      <c r="B256" s="1"/>
      <c r="C256" s="14"/>
      <c r="E256" s="257" t="s">
        <v>169</v>
      </c>
      <c r="F256" s="257"/>
      <c r="G256" s="257"/>
      <c r="H256" s="257"/>
      <c r="I256" s="257"/>
      <c r="J256" s="257"/>
      <c r="K256" s="257"/>
      <c r="L256" s="257"/>
      <c r="M256" s="257"/>
      <c r="N256" s="257"/>
      <c r="O256" s="257"/>
      <c r="P256" s="257"/>
      <c r="Q256" s="257"/>
      <c r="R256" s="257"/>
      <c r="S256" s="257"/>
      <c r="T256" s="257"/>
      <c r="U256" s="257"/>
      <c r="V256" s="257"/>
      <c r="W256" s="257"/>
      <c r="X256" s="257"/>
      <c r="Y256" s="257"/>
      <c r="Z256" s="19"/>
    </row>
    <row r="257" spans="1:26" ht="20.100000000000001" customHeight="1">
      <c r="A257" s="11">
        <f>IF(COUNTIF(N258:N325,"○")&lt;1, 1001, 0)</f>
        <v>1001</v>
      </c>
      <c r="B257" s="164"/>
      <c r="C257" s="14"/>
      <c r="E257" s="211" t="s">
        <v>75</v>
      </c>
      <c r="F257" s="212"/>
      <c r="G257" s="212"/>
      <c r="H257" s="212"/>
      <c r="I257" s="212"/>
      <c r="J257" s="212"/>
      <c r="K257" s="212"/>
      <c r="L257" s="212"/>
      <c r="M257" s="213"/>
      <c r="N257" s="208" t="s">
        <v>72</v>
      </c>
      <c r="O257" s="209"/>
      <c r="P257" s="426" t="s">
        <v>148</v>
      </c>
      <c r="Q257" s="426"/>
      <c r="R257" s="426"/>
      <c r="S257" s="426"/>
      <c r="T257" s="426" t="s">
        <v>149</v>
      </c>
      <c r="U257" s="426"/>
      <c r="V257" s="426"/>
      <c r="W257" s="426"/>
      <c r="X257" s="426"/>
      <c r="Y257" s="427"/>
      <c r="Z257" s="19"/>
    </row>
    <row r="258" spans="1:26" ht="20.100000000000001" customHeight="1">
      <c r="A258" s="11"/>
      <c r="B258" s="1"/>
      <c r="C258" s="21"/>
      <c r="D258" s="37"/>
      <c r="E258" s="204" t="s">
        <v>74</v>
      </c>
      <c r="F258" s="41">
        <v>101</v>
      </c>
      <c r="G258" s="214" t="s">
        <v>44</v>
      </c>
      <c r="H258" s="215"/>
      <c r="I258" s="215"/>
      <c r="J258" s="215"/>
      <c r="K258" s="215"/>
      <c r="L258" s="215"/>
      <c r="M258" s="216"/>
      <c r="N258" s="189"/>
      <c r="O258" s="190"/>
      <c r="P258" s="198"/>
      <c r="Q258" s="199"/>
      <c r="R258" s="199"/>
      <c r="S258" s="200"/>
      <c r="T258" s="198"/>
      <c r="U258" s="199"/>
      <c r="V258" s="199"/>
      <c r="W258" s="199"/>
      <c r="X258" s="199"/>
      <c r="Y258" s="201"/>
      <c r="Z258" s="19"/>
    </row>
    <row r="259" spans="1:26" ht="20.100000000000001" customHeight="1">
      <c r="B259" s="27"/>
      <c r="D259" s="27"/>
      <c r="E259" s="205"/>
      <c r="F259" s="157">
        <v>102</v>
      </c>
      <c r="G259" s="183" t="s">
        <v>45</v>
      </c>
      <c r="H259" s="184"/>
      <c r="I259" s="184"/>
      <c r="J259" s="184"/>
      <c r="K259" s="184"/>
      <c r="L259" s="184"/>
      <c r="M259" s="207"/>
      <c r="N259" s="175"/>
      <c r="O259" s="176"/>
      <c r="P259" s="191"/>
      <c r="Q259" s="192"/>
      <c r="R259" s="192"/>
      <c r="S259" s="193"/>
      <c r="T259" s="191"/>
      <c r="U259" s="192"/>
      <c r="V259" s="192"/>
      <c r="W259" s="192"/>
      <c r="X259" s="192"/>
      <c r="Y259" s="194"/>
      <c r="Z259" s="27"/>
    </row>
    <row r="260" spans="1:26" ht="20.100000000000001" customHeight="1">
      <c r="B260" s="27"/>
      <c r="D260" s="31"/>
      <c r="E260" s="205"/>
      <c r="F260" s="157">
        <v>103</v>
      </c>
      <c r="G260" s="183" t="s">
        <v>46</v>
      </c>
      <c r="H260" s="184"/>
      <c r="I260" s="184"/>
      <c r="J260" s="184"/>
      <c r="K260" s="184"/>
      <c r="L260" s="184"/>
      <c r="M260" s="207"/>
      <c r="N260" s="175"/>
      <c r="O260" s="176"/>
      <c r="P260" s="191"/>
      <c r="Q260" s="192"/>
      <c r="R260" s="192"/>
      <c r="S260" s="193"/>
      <c r="T260" s="191"/>
      <c r="U260" s="192"/>
      <c r="V260" s="192"/>
      <c r="W260" s="192"/>
      <c r="X260" s="192"/>
      <c r="Y260" s="194"/>
      <c r="Z260" s="27"/>
    </row>
    <row r="261" spans="1:26" ht="20.100000000000001" customHeight="1">
      <c r="B261" s="27"/>
      <c r="D261" s="31"/>
      <c r="E261" s="205"/>
      <c r="F261" s="157">
        <v>104</v>
      </c>
      <c r="G261" s="183" t="s">
        <v>47</v>
      </c>
      <c r="H261" s="184"/>
      <c r="I261" s="184"/>
      <c r="J261" s="184"/>
      <c r="K261" s="184"/>
      <c r="L261" s="184"/>
      <c r="M261" s="207"/>
      <c r="N261" s="175"/>
      <c r="O261" s="176"/>
      <c r="P261" s="191"/>
      <c r="Q261" s="192"/>
      <c r="R261" s="192"/>
      <c r="S261" s="193"/>
      <c r="T261" s="191"/>
      <c r="U261" s="192"/>
      <c r="V261" s="192"/>
      <c r="W261" s="192"/>
      <c r="X261" s="192"/>
      <c r="Y261" s="194"/>
      <c r="Z261" s="27"/>
    </row>
    <row r="262" spans="1:26" ht="20.100000000000001" customHeight="1">
      <c r="B262" s="27"/>
      <c r="D262" s="31"/>
      <c r="E262" s="205"/>
      <c r="F262" s="157">
        <v>105</v>
      </c>
      <c r="G262" s="183" t="s">
        <v>48</v>
      </c>
      <c r="H262" s="184"/>
      <c r="I262" s="184"/>
      <c r="J262" s="184"/>
      <c r="K262" s="184"/>
      <c r="L262" s="184"/>
      <c r="M262" s="207"/>
      <c r="N262" s="175"/>
      <c r="O262" s="176"/>
      <c r="P262" s="191"/>
      <c r="Q262" s="192"/>
      <c r="R262" s="192"/>
      <c r="S262" s="193"/>
      <c r="T262" s="191"/>
      <c r="U262" s="192"/>
      <c r="V262" s="192"/>
      <c r="W262" s="192"/>
      <c r="X262" s="192"/>
      <c r="Y262" s="194"/>
      <c r="Z262" s="27"/>
    </row>
    <row r="263" spans="1:26" ht="20.100000000000001" customHeight="1">
      <c r="A263" s="12">
        <f>IF(AND(N263="○", TRIM(T263)=""),1001,0)</f>
        <v>0</v>
      </c>
      <c r="B263" s="27"/>
      <c r="D263" s="31"/>
      <c r="E263" s="205"/>
      <c r="F263" s="157">
        <v>106</v>
      </c>
      <c r="G263" s="183" t="s">
        <v>49</v>
      </c>
      <c r="H263" s="184"/>
      <c r="I263" s="184"/>
      <c r="J263" s="184"/>
      <c r="K263" s="184"/>
      <c r="L263" s="184"/>
      <c r="M263" s="207"/>
      <c r="N263" s="175"/>
      <c r="O263" s="176"/>
      <c r="P263" s="191"/>
      <c r="Q263" s="192"/>
      <c r="R263" s="192"/>
      <c r="S263" s="193"/>
      <c r="T263" s="191"/>
      <c r="U263" s="192"/>
      <c r="V263" s="192"/>
      <c r="W263" s="192"/>
      <c r="X263" s="192"/>
      <c r="Y263" s="194"/>
      <c r="Z263" s="27"/>
    </row>
    <row r="264" spans="1:26" ht="20.100000000000001" customHeight="1">
      <c r="B264" s="27"/>
      <c r="D264" s="31"/>
      <c r="E264" s="205"/>
      <c r="F264" s="157">
        <v>107</v>
      </c>
      <c r="G264" s="183" t="s">
        <v>50</v>
      </c>
      <c r="H264" s="184"/>
      <c r="I264" s="184"/>
      <c r="J264" s="184"/>
      <c r="K264" s="184"/>
      <c r="L264" s="184"/>
      <c r="M264" s="207"/>
      <c r="N264" s="175"/>
      <c r="O264" s="176"/>
      <c r="P264" s="191"/>
      <c r="Q264" s="192"/>
      <c r="R264" s="192"/>
      <c r="S264" s="193"/>
      <c r="T264" s="191"/>
      <c r="U264" s="192"/>
      <c r="V264" s="192"/>
      <c r="W264" s="192"/>
      <c r="X264" s="192"/>
      <c r="Y264" s="194"/>
      <c r="Z264" s="27"/>
    </row>
    <row r="265" spans="1:26" ht="20.100000000000001" customHeight="1">
      <c r="B265" s="27"/>
      <c r="D265" s="31"/>
      <c r="E265" s="205"/>
      <c r="F265" s="157">
        <v>108</v>
      </c>
      <c r="G265" s="183" t="s">
        <v>51</v>
      </c>
      <c r="H265" s="184"/>
      <c r="I265" s="184"/>
      <c r="J265" s="184"/>
      <c r="K265" s="184"/>
      <c r="L265" s="184"/>
      <c r="M265" s="207"/>
      <c r="N265" s="175"/>
      <c r="O265" s="176"/>
      <c r="P265" s="191"/>
      <c r="Q265" s="192"/>
      <c r="R265" s="192"/>
      <c r="S265" s="193"/>
      <c r="T265" s="191"/>
      <c r="U265" s="192"/>
      <c r="V265" s="192"/>
      <c r="W265" s="192"/>
      <c r="X265" s="192"/>
      <c r="Y265" s="194"/>
      <c r="Z265" s="27"/>
    </row>
    <row r="266" spans="1:26" ht="20.100000000000001" customHeight="1">
      <c r="B266" s="27"/>
      <c r="D266" s="31"/>
      <c r="E266" s="205"/>
      <c r="F266" s="157">
        <v>109</v>
      </c>
      <c r="G266" s="183" t="s">
        <v>52</v>
      </c>
      <c r="H266" s="184"/>
      <c r="I266" s="184"/>
      <c r="J266" s="184"/>
      <c r="K266" s="184"/>
      <c r="L266" s="184"/>
      <c r="M266" s="207"/>
      <c r="N266" s="175"/>
      <c r="O266" s="176"/>
      <c r="P266" s="191"/>
      <c r="Q266" s="192"/>
      <c r="R266" s="192"/>
      <c r="S266" s="193"/>
      <c r="T266" s="191"/>
      <c r="U266" s="192"/>
      <c r="V266" s="192"/>
      <c r="W266" s="192"/>
      <c r="X266" s="192"/>
      <c r="Y266" s="194"/>
      <c r="Z266" s="27"/>
    </row>
    <row r="267" spans="1:26" ht="20.100000000000001" customHeight="1">
      <c r="B267" s="27"/>
      <c r="D267" s="31"/>
      <c r="E267" s="205"/>
      <c r="F267" s="157">
        <v>110</v>
      </c>
      <c r="G267" s="183" t="s">
        <v>53</v>
      </c>
      <c r="H267" s="184"/>
      <c r="I267" s="184"/>
      <c r="J267" s="184"/>
      <c r="K267" s="184"/>
      <c r="L267" s="184"/>
      <c r="M267" s="207"/>
      <c r="N267" s="175"/>
      <c r="O267" s="176"/>
      <c r="P267" s="191"/>
      <c r="Q267" s="192"/>
      <c r="R267" s="192"/>
      <c r="S267" s="193"/>
      <c r="T267" s="191"/>
      <c r="U267" s="192"/>
      <c r="V267" s="192"/>
      <c r="W267" s="192"/>
      <c r="X267" s="192"/>
      <c r="Y267" s="194"/>
      <c r="Z267" s="27"/>
    </row>
    <row r="268" spans="1:26" ht="20.100000000000001" customHeight="1">
      <c r="A268" s="12">
        <f>IF(AND(N268="○", TRIM(T268)=""),1001,0)</f>
        <v>0</v>
      </c>
      <c r="B268" s="27"/>
      <c r="D268" s="31"/>
      <c r="E268" s="205"/>
      <c r="F268" s="157">
        <v>111</v>
      </c>
      <c r="G268" s="183" t="s">
        <v>54</v>
      </c>
      <c r="H268" s="184"/>
      <c r="I268" s="184"/>
      <c r="J268" s="184"/>
      <c r="K268" s="184"/>
      <c r="L268" s="184"/>
      <c r="M268" s="207"/>
      <c r="N268" s="175"/>
      <c r="O268" s="176"/>
      <c r="P268" s="191"/>
      <c r="Q268" s="192"/>
      <c r="R268" s="192"/>
      <c r="S268" s="193"/>
      <c r="T268" s="191"/>
      <c r="U268" s="192"/>
      <c r="V268" s="192"/>
      <c r="W268" s="192"/>
      <c r="X268" s="192"/>
      <c r="Y268" s="194"/>
      <c r="Z268" s="27"/>
    </row>
    <row r="269" spans="1:26" ht="20.100000000000001" customHeight="1">
      <c r="B269" s="27"/>
      <c r="D269" s="31"/>
      <c r="E269" s="205"/>
      <c r="F269" s="157">
        <v>112</v>
      </c>
      <c r="G269" s="183" t="s">
        <v>55</v>
      </c>
      <c r="H269" s="184"/>
      <c r="I269" s="184"/>
      <c r="J269" s="184"/>
      <c r="K269" s="184"/>
      <c r="L269" s="184"/>
      <c r="M269" s="207"/>
      <c r="N269" s="175"/>
      <c r="O269" s="176"/>
      <c r="P269" s="191"/>
      <c r="Q269" s="192"/>
      <c r="R269" s="192"/>
      <c r="S269" s="193"/>
      <c r="T269" s="191"/>
      <c r="U269" s="192"/>
      <c r="V269" s="192"/>
      <c r="W269" s="192"/>
      <c r="X269" s="192"/>
      <c r="Y269" s="194"/>
      <c r="Z269" s="27"/>
    </row>
    <row r="270" spans="1:26" ht="20.100000000000001" customHeight="1">
      <c r="B270" s="27"/>
      <c r="D270" s="31"/>
      <c r="E270" s="205"/>
      <c r="F270" s="157">
        <v>113</v>
      </c>
      <c r="G270" s="183" t="s">
        <v>56</v>
      </c>
      <c r="H270" s="184"/>
      <c r="I270" s="184"/>
      <c r="J270" s="184"/>
      <c r="K270" s="184"/>
      <c r="L270" s="184"/>
      <c r="M270" s="207"/>
      <c r="N270" s="175"/>
      <c r="O270" s="176"/>
      <c r="P270" s="191"/>
      <c r="Q270" s="192"/>
      <c r="R270" s="192"/>
      <c r="S270" s="193"/>
      <c r="T270" s="191"/>
      <c r="U270" s="192"/>
      <c r="V270" s="192"/>
      <c r="W270" s="192"/>
      <c r="X270" s="192"/>
      <c r="Y270" s="194"/>
      <c r="Z270" s="27"/>
    </row>
    <row r="271" spans="1:26" ht="20.100000000000001" customHeight="1">
      <c r="B271" s="27"/>
      <c r="D271" s="31"/>
      <c r="E271" s="205"/>
      <c r="F271" s="157">
        <v>114</v>
      </c>
      <c r="G271" s="183" t="s">
        <v>57</v>
      </c>
      <c r="H271" s="184"/>
      <c r="I271" s="184"/>
      <c r="J271" s="184"/>
      <c r="K271" s="184"/>
      <c r="L271" s="184"/>
      <c r="M271" s="207"/>
      <c r="N271" s="175"/>
      <c r="O271" s="176"/>
      <c r="P271" s="191"/>
      <c r="Q271" s="192"/>
      <c r="R271" s="192"/>
      <c r="S271" s="193"/>
      <c r="T271" s="191"/>
      <c r="U271" s="192"/>
      <c r="V271" s="192"/>
      <c r="W271" s="192"/>
      <c r="X271" s="192"/>
      <c r="Y271" s="194"/>
      <c r="Z271" s="27"/>
    </row>
    <row r="272" spans="1:26" ht="20.100000000000001" customHeight="1">
      <c r="B272" s="27"/>
      <c r="D272" s="31"/>
      <c r="E272" s="205"/>
      <c r="F272" s="157">
        <v>115</v>
      </c>
      <c r="G272" s="183" t="s">
        <v>58</v>
      </c>
      <c r="H272" s="184"/>
      <c r="I272" s="184"/>
      <c r="J272" s="184"/>
      <c r="K272" s="184"/>
      <c r="L272" s="184"/>
      <c r="M272" s="207"/>
      <c r="N272" s="175"/>
      <c r="O272" s="176"/>
      <c r="P272" s="191"/>
      <c r="Q272" s="192"/>
      <c r="R272" s="192"/>
      <c r="S272" s="193"/>
      <c r="T272" s="191"/>
      <c r="U272" s="192"/>
      <c r="V272" s="192"/>
      <c r="W272" s="192"/>
      <c r="X272" s="192"/>
      <c r="Y272" s="194"/>
      <c r="Z272" s="27"/>
    </row>
    <row r="273" spans="1:26" ht="20.100000000000001" customHeight="1">
      <c r="B273" s="27"/>
      <c r="D273" s="31"/>
      <c r="E273" s="205"/>
      <c r="F273" s="157">
        <v>116</v>
      </c>
      <c r="G273" s="183" t="s">
        <v>59</v>
      </c>
      <c r="H273" s="184"/>
      <c r="I273" s="184"/>
      <c r="J273" s="184"/>
      <c r="K273" s="184"/>
      <c r="L273" s="184"/>
      <c r="M273" s="207"/>
      <c r="N273" s="175"/>
      <c r="O273" s="176"/>
      <c r="P273" s="191"/>
      <c r="Q273" s="192"/>
      <c r="R273" s="192"/>
      <c r="S273" s="193"/>
      <c r="T273" s="191"/>
      <c r="U273" s="192"/>
      <c r="V273" s="192"/>
      <c r="W273" s="192"/>
      <c r="X273" s="192"/>
      <c r="Y273" s="194"/>
      <c r="Z273" s="27"/>
    </row>
    <row r="274" spans="1:26" ht="20.100000000000001" customHeight="1">
      <c r="B274" s="27"/>
      <c r="D274" s="31"/>
      <c r="E274" s="205"/>
      <c r="F274" s="157">
        <v>117</v>
      </c>
      <c r="G274" s="183" t="s">
        <v>60</v>
      </c>
      <c r="H274" s="184"/>
      <c r="I274" s="184"/>
      <c r="J274" s="184"/>
      <c r="K274" s="184"/>
      <c r="L274" s="184"/>
      <c r="M274" s="207"/>
      <c r="N274" s="175"/>
      <c r="O274" s="176"/>
      <c r="P274" s="191"/>
      <c r="Q274" s="192"/>
      <c r="R274" s="192"/>
      <c r="S274" s="193"/>
      <c r="T274" s="191"/>
      <c r="U274" s="192"/>
      <c r="V274" s="192"/>
      <c r="W274" s="192"/>
      <c r="X274" s="192"/>
      <c r="Y274" s="194"/>
      <c r="Z274" s="27"/>
    </row>
    <row r="275" spans="1:26" ht="20.100000000000001" customHeight="1">
      <c r="B275" s="27"/>
      <c r="D275" s="31"/>
      <c r="E275" s="205"/>
      <c r="F275" s="157">
        <v>118</v>
      </c>
      <c r="G275" s="183" t="s">
        <v>61</v>
      </c>
      <c r="H275" s="184"/>
      <c r="I275" s="184"/>
      <c r="J275" s="184"/>
      <c r="K275" s="184"/>
      <c r="L275" s="184"/>
      <c r="M275" s="207"/>
      <c r="N275" s="175"/>
      <c r="O275" s="176"/>
      <c r="P275" s="191"/>
      <c r="Q275" s="192"/>
      <c r="R275" s="192"/>
      <c r="S275" s="193"/>
      <c r="T275" s="191"/>
      <c r="U275" s="192"/>
      <c r="V275" s="192"/>
      <c r="W275" s="192"/>
      <c r="X275" s="192"/>
      <c r="Y275" s="194"/>
      <c r="Z275" s="27"/>
    </row>
    <row r="276" spans="1:26" ht="20.100000000000001" customHeight="1">
      <c r="B276" s="27"/>
      <c r="D276" s="31"/>
      <c r="E276" s="205"/>
      <c r="F276" s="157">
        <v>119</v>
      </c>
      <c r="G276" s="183" t="s">
        <v>62</v>
      </c>
      <c r="H276" s="184"/>
      <c r="I276" s="184"/>
      <c r="J276" s="184"/>
      <c r="K276" s="184"/>
      <c r="L276" s="184"/>
      <c r="M276" s="207"/>
      <c r="N276" s="175"/>
      <c r="O276" s="176"/>
      <c r="P276" s="191"/>
      <c r="Q276" s="192"/>
      <c r="R276" s="192"/>
      <c r="S276" s="193"/>
      <c r="T276" s="191"/>
      <c r="U276" s="192"/>
      <c r="V276" s="192"/>
      <c r="W276" s="192"/>
      <c r="X276" s="192"/>
      <c r="Y276" s="194"/>
      <c r="Z276" s="27"/>
    </row>
    <row r="277" spans="1:26" ht="20.100000000000001" customHeight="1">
      <c r="B277" s="27"/>
      <c r="D277" s="31"/>
      <c r="E277" s="205"/>
      <c r="F277" s="157">
        <v>120</v>
      </c>
      <c r="G277" s="183" t="s">
        <v>63</v>
      </c>
      <c r="H277" s="184"/>
      <c r="I277" s="184"/>
      <c r="J277" s="184"/>
      <c r="K277" s="184"/>
      <c r="L277" s="184"/>
      <c r="M277" s="207"/>
      <c r="N277" s="175"/>
      <c r="O277" s="176"/>
      <c r="P277" s="191"/>
      <c r="Q277" s="192"/>
      <c r="R277" s="192"/>
      <c r="S277" s="193"/>
      <c r="T277" s="191"/>
      <c r="U277" s="192"/>
      <c r="V277" s="192"/>
      <c r="W277" s="192"/>
      <c r="X277" s="192"/>
      <c r="Y277" s="194"/>
      <c r="Z277" s="27"/>
    </row>
    <row r="278" spans="1:26" ht="20.100000000000001" customHeight="1">
      <c r="A278" s="12">
        <f>IF(AND(N278="○", TRIM(T278)=""),1001,0)</f>
        <v>0</v>
      </c>
      <c r="B278" s="27"/>
      <c r="D278" s="31"/>
      <c r="E278" s="205"/>
      <c r="F278" s="157">
        <v>121</v>
      </c>
      <c r="G278" s="183" t="s">
        <v>64</v>
      </c>
      <c r="H278" s="184"/>
      <c r="I278" s="184"/>
      <c r="J278" s="184"/>
      <c r="K278" s="184"/>
      <c r="L278" s="184"/>
      <c r="M278" s="207"/>
      <c r="N278" s="175"/>
      <c r="O278" s="176"/>
      <c r="P278" s="191"/>
      <c r="Q278" s="192"/>
      <c r="R278" s="192"/>
      <c r="S278" s="193"/>
      <c r="T278" s="191"/>
      <c r="U278" s="192"/>
      <c r="V278" s="192"/>
      <c r="W278" s="192"/>
      <c r="X278" s="192"/>
      <c r="Y278" s="194"/>
      <c r="Z278" s="27"/>
    </row>
    <row r="279" spans="1:26" ht="20.100000000000001" customHeight="1">
      <c r="B279" s="27"/>
      <c r="D279" s="31"/>
      <c r="E279" s="205"/>
      <c r="F279" s="157">
        <v>122</v>
      </c>
      <c r="G279" s="183" t="s">
        <v>65</v>
      </c>
      <c r="H279" s="184"/>
      <c r="I279" s="184"/>
      <c r="J279" s="184"/>
      <c r="K279" s="184"/>
      <c r="L279" s="184"/>
      <c r="M279" s="207"/>
      <c r="N279" s="175"/>
      <c r="O279" s="176"/>
      <c r="P279" s="191"/>
      <c r="Q279" s="192"/>
      <c r="R279" s="192"/>
      <c r="S279" s="193"/>
      <c r="T279" s="191"/>
      <c r="U279" s="192"/>
      <c r="V279" s="192"/>
      <c r="W279" s="192"/>
      <c r="X279" s="192"/>
      <c r="Y279" s="194"/>
      <c r="Z279" s="27"/>
    </row>
    <row r="280" spans="1:26" ht="20.100000000000001" customHeight="1">
      <c r="B280" s="27"/>
      <c r="E280" s="205"/>
      <c r="F280" s="157">
        <v>123</v>
      </c>
      <c r="G280" s="183" t="s">
        <v>66</v>
      </c>
      <c r="H280" s="184"/>
      <c r="I280" s="184"/>
      <c r="J280" s="184"/>
      <c r="K280" s="184"/>
      <c r="L280" s="184"/>
      <c r="M280" s="207"/>
      <c r="N280" s="175"/>
      <c r="O280" s="176"/>
      <c r="P280" s="191"/>
      <c r="Q280" s="192"/>
      <c r="R280" s="192"/>
      <c r="S280" s="193"/>
      <c r="T280" s="191"/>
      <c r="U280" s="192"/>
      <c r="V280" s="192"/>
      <c r="W280" s="192"/>
      <c r="X280" s="192"/>
      <c r="Y280" s="194"/>
      <c r="Z280" s="27"/>
    </row>
    <row r="281" spans="1:26" ht="20.100000000000001" customHeight="1">
      <c r="B281" s="27"/>
      <c r="E281" s="205"/>
      <c r="F281" s="157">
        <v>124</v>
      </c>
      <c r="G281" s="183" t="s">
        <v>67</v>
      </c>
      <c r="H281" s="184"/>
      <c r="I281" s="184"/>
      <c r="J281" s="184"/>
      <c r="K281" s="184"/>
      <c r="L281" s="184"/>
      <c r="M281" s="207"/>
      <c r="N281" s="175"/>
      <c r="O281" s="176"/>
      <c r="P281" s="191"/>
      <c r="Q281" s="192"/>
      <c r="R281" s="192"/>
      <c r="S281" s="193"/>
      <c r="T281" s="191"/>
      <c r="U281" s="192"/>
      <c r="V281" s="192"/>
      <c r="W281" s="192"/>
      <c r="X281" s="192"/>
      <c r="Y281" s="194"/>
      <c r="Z281" s="27"/>
    </row>
    <row r="282" spans="1:26" ht="20.100000000000001" customHeight="1">
      <c r="B282" s="27"/>
      <c r="E282" s="205"/>
      <c r="F282" s="157">
        <v>125</v>
      </c>
      <c r="G282" s="183" t="s">
        <v>68</v>
      </c>
      <c r="H282" s="184"/>
      <c r="I282" s="184"/>
      <c r="J282" s="184"/>
      <c r="K282" s="184"/>
      <c r="L282" s="184"/>
      <c r="M282" s="207"/>
      <c r="N282" s="175"/>
      <c r="O282" s="176"/>
      <c r="P282" s="191"/>
      <c r="Q282" s="192"/>
      <c r="R282" s="192"/>
      <c r="S282" s="193"/>
      <c r="T282" s="191"/>
      <c r="U282" s="192"/>
      <c r="V282" s="192"/>
      <c r="W282" s="192"/>
      <c r="X282" s="192"/>
      <c r="Y282" s="194"/>
      <c r="Z282" s="27"/>
    </row>
    <row r="283" spans="1:26" ht="20.100000000000001" customHeight="1">
      <c r="A283" s="12">
        <f>IF(AND(N283="○", TRIM(T283)=""),1001,0)</f>
        <v>0</v>
      </c>
      <c r="B283" s="27"/>
      <c r="E283" s="206"/>
      <c r="F283" s="158">
        <v>126</v>
      </c>
      <c r="G283" s="186" t="s">
        <v>69</v>
      </c>
      <c r="H283" s="187"/>
      <c r="I283" s="187"/>
      <c r="J283" s="187"/>
      <c r="K283" s="187"/>
      <c r="L283" s="187"/>
      <c r="M283" s="210"/>
      <c r="N283" s="177"/>
      <c r="O283" s="178"/>
      <c r="P283" s="428"/>
      <c r="Q283" s="429"/>
      <c r="R283" s="429"/>
      <c r="S283" s="430"/>
      <c r="T283" s="428"/>
      <c r="U283" s="429"/>
      <c r="V283" s="429"/>
      <c r="W283" s="429"/>
      <c r="X283" s="429"/>
      <c r="Y283" s="431"/>
      <c r="Z283" s="27"/>
    </row>
    <row r="284" spans="1:26" ht="20.100000000000001" customHeight="1">
      <c r="A284" s="11"/>
      <c r="B284" s="43"/>
      <c r="C284" s="37"/>
      <c r="D284" s="37"/>
      <c r="E284" s="204" t="s">
        <v>73</v>
      </c>
      <c r="F284" s="42">
        <v>201</v>
      </c>
      <c r="G284" s="195" t="s">
        <v>44</v>
      </c>
      <c r="H284" s="196"/>
      <c r="I284" s="196"/>
      <c r="J284" s="196"/>
      <c r="K284" s="196"/>
      <c r="L284" s="196"/>
      <c r="M284" s="197"/>
      <c r="N284" s="189"/>
      <c r="O284" s="190"/>
      <c r="P284" s="198"/>
      <c r="Q284" s="199"/>
      <c r="R284" s="199"/>
      <c r="S284" s="200"/>
      <c r="T284" s="198"/>
      <c r="U284" s="199"/>
      <c r="V284" s="199"/>
      <c r="W284" s="199"/>
      <c r="X284" s="199"/>
      <c r="Y284" s="201"/>
      <c r="Z284" s="19"/>
    </row>
    <row r="285" spans="1:26" ht="20.100000000000001" customHeight="1">
      <c r="B285" s="27"/>
      <c r="C285" s="44"/>
      <c r="D285" s="27"/>
      <c r="E285" s="205"/>
      <c r="F285" s="157">
        <f>F284+1</f>
        <v>202</v>
      </c>
      <c r="G285" s="183" t="s">
        <v>45</v>
      </c>
      <c r="H285" s="184"/>
      <c r="I285" s="184"/>
      <c r="J285" s="184"/>
      <c r="K285" s="184"/>
      <c r="L285" s="184"/>
      <c r="M285" s="185"/>
      <c r="N285" s="175"/>
      <c r="O285" s="176"/>
      <c r="P285" s="191"/>
      <c r="Q285" s="192"/>
      <c r="R285" s="192"/>
      <c r="S285" s="193"/>
      <c r="T285" s="191"/>
      <c r="U285" s="192"/>
      <c r="V285" s="192"/>
      <c r="W285" s="192"/>
      <c r="X285" s="192"/>
      <c r="Y285" s="194"/>
      <c r="Z285" s="27"/>
    </row>
    <row r="286" spans="1:26" ht="20.100000000000001" customHeight="1">
      <c r="B286" s="27"/>
      <c r="E286" s="205"/>
      <c r="F286" s="157">
        <f t="shared" ref="F286:F309" si="0">F285+1</f>
        <v>203</v>
      </c>
      <c r="G286" s="183" t="s">
        <v>46</v>
      </c>
      <c r="H286" s="184"/>
      <c r="I286" s="184"/>
      <c r="J286" s="184"/>
      <c r="K286" s="184"/>
      <c r="L286" s="184"/>
      <c r="M286" s="185"/>
      <c r="N286" s="175"/>
      <c r="O286" s="176"/>
      <c r="P286" s="191"/>
      <c r="Q286" s="192"/>
      <c r="R286" s="192"/>
      <c r="S286" s="193"/>
      <c r="T286" s="191"/>
      <c r="U286" s="192"/>
      <c r="V286" s="192"/>
      <c r="W286" s="192"/>
      <c r="X286" s="192"/>
      <c r="Y286" s="194"/>
      <c r="Z286" s="27"/>
    </row>
    <row r="287" spans="1:26" ht="20.100000000000001" customHeight="1">
      <c r="B287" s="27"/>
      <c r="E287" s="205"/>
      <c r="F287" s="157">
        <f t="shared" si="0"/>
        <v>204</v>
      </c>
      <c r="G287" s="183" t="s">
        <v>47</v>
      </c>
      <c r="H287" s="184"/>
      <c r="I287" s="184"/>
      <c r="J287" s="184"/>
      <c r="K287" s="184"/>
      <c r="L287" s="184"/>
      <c r="M287" s="185"/>
      <c r="N287" s="175"/>
      <c r="O287" s="176"/>
      <c r="P287" s="191"/>
      <c r="Q287" s="192"/>
      <c r="R287" s="192"/>
      <c r="S287" s="193"/>
      <c r="T287" s="191"/>
      <c r="U287" s="192"/>
      <c r="V287" s="192"/>
      <c r="W287" s="192"/>
      <c r="X287" s="192"/>
      <c r="Y287" s="194"/>
      <c r="Z287" s="27"/>
    </row>
    <row r="288" spans="1:26" ht="20.100000000000001" customHeight="1">
      <c r="B288" s="27"/>
      <c r="E288" s="205"/>
      <c r="F288" s="157">
        <f t="shared" si="0"/>
        <v>205</v>
      </c>
      <c r="G288" s="183" t="s">
        <v>48</v>
      </c>
      <c r="H288" s="184"/>
      <c r="I288" s="184"/>
      <c r="J288" s="184"/>
      <c r="K288" s="184"/>
      <c r="L288" s="184"/>
      <c r="M288" s="185"/>
      <c r="N288" s="175"/>
      <c r="O288" s="176"/>
      <c r="P288" s="191"/>
      <c r="Q288" s="192"/>
      <c r="R288" s="192"/>
      <c r="S288" s="193"/>
      <c r="T288" s="191"/>
      <c r="U288" s="192"/>
      <c r="V288" s="192"/>
      <c r="W288" s="192"/>
      <c r="X288" s="192"/>
      <c r="Y288" s="194"/>
      <c r="Z288" s="27"/>
    </row>
    <row r="289" spans="1:26" ht="20.100000000000001" customHeight="1">
      <c r="A289" s="12">
        <f>IF(AND(N289="○", TRIM(T289)=""),1001,0)</f>
        <v>0</v>
      </c>
      <c r="B289" s="27"/>
      <c r="E289" s="205"/>
      <c r="F289" s="157">
        <f t="shared" si="0"/>
        <v>206</v>
      </c>
      <c r="G289" s="183" t="s">
        <v>49</v>
      </c>
      <c r="H289" s="184"/>
      <c r="I289" s="184"/>
      <c r="J289" s="184"/>
      <c r="K289" s="184"/>
      <c r="L289" s="184"/>
      <c r="M289" s="185"/>
      <c r="N289" s="175"/>
      <c r="O289" s="176"/>
      <c r="P289" s="191"/>
      <c r="Q289" s="192"/>
      <c r="R289" s="192"/>
      <c r="S289" s="193"/>
      <c r="T289" s="191"/>
      <c r="U289" s="192"/>
      <c r="V289" s="192"/>
      <c r="W289" s="192"/>
      <c r="X289" s="192"/>
      <c r="Y289" s="194"/>
      <c r="Z289" s="27"/>
    </row>
    <row r="290" spans="1:26" ht="20.100000000000001" customHeight="1">
      <c r="B290" s="27"/>
      <c r="E290" s="205"/>
      <c r="F290" s="157">
        <f t="shared" si="0"/>
        <v>207</v>
      </c>
      <c r="G290" s="183" t="s">
        <v>50</v>
      </c>
      <c r="H290" s="184"/>
      <c r="I290" s="184"/>
      <c r="J290" s="184"/>
      <c r="K290" s="184"/>
      <c r="L290" s="184"/>
      <c r="M290" s="185"/>
      <c r="N290" s="175"/>
      <c r="O290" s="176"/>
      <c r="P290" s="191"/>
      <c r="Q290" s="192"/>
      <c r="R290" s="192"/>
      <c r="S290" s="193"/>
      <c r="T290" s="191"/>
      <c r="U290" s="192"/>
      <c r="V290" s="192"/>
      <c r="W290" s="192"/>
      <c r="X290" s="192"/>
      <c r="Y290" s="194"/>
      <c r="Z290" s="27"/>
    </row>
    <row r="291" spans="1:26" ht="20.100000000000001" customHeight="1">
      <c r="B291" s="27"/>
      <c r="E291" s="205"/>
      <c r="F291" s="157">
        <f t="shared" si="0"/>
        <v>208</v>
      </c>
      <c r="G291" s="183" t="s">
        <v>51</v>
      </c>
      <c r="H291" s="184"/>
      <c r="I291" s="184"/>
      <c r="J291" s="184"/>
      <c r="K291" s="184"/>
      <c r="L291" s="184"/>
      <c r="M291" s="185"/>
      <c r="N291" s="175"/>
      <c r="O291" s="176"/>
      <c r="P291" s="191"/>
      <c r="Q291" s="192"/>
      <c r="R291" s="192"/>
      <c r="S291" s="193"/>
      <c r="T291" s="191"/>
      <c r="U291" s="192"/>
      <c r="V291" s="192"/>
      <c r="W291" s="192"/>
      <c r="X291" s="192"/>
      <c r="Y291" s="194"/>
      <c r="Z291" s="27"/>
    </row>
    <row r="292" spans="1:26" ht="20.100000000000001" customHeight="1">
      <c r="B292" s="27"/>
      <c r="E292" s="205"/>
      <c r="F292" s="157">
        <f t="shared" si="0"/>
        <v>209</v>
      </c>
      <c r="G292" s="183" t="s">
        <v>52</v>
      </c>
      <c r="H292" s="184"/>
      <c r="I292" s="184"/>
      <c r="J292" s="184"/>
      <c r="K292" s="184"/>
      <c r="L292" s="184"/>
      <c r="M292" s="185"/>
      <c r="N292" s="175"/>
      <c r="O292" s="176"/>
      <c r="P292" s="191"/>
      <c r="Q292" s="192"/>
      <c r="R292" s="192"/>
      <c r="S292" s="193"/>
      <c r="T292" s="191"/>
      <c r="U292" s="192"/>
      <c r="V292" s="192"/>
      <c r="W292" s="192"/>
      <c r="X292" s="192"/>
      <c r="Y292" s="194"/>
      <c r="Z292" s="27"/>
    </row>
    <row r="293" spans="1:26" ht="20.100000000000001" customHeight="1">
      <c r="B293" s="27"/>
      <c r="E293" s="205"/>
      <c r="F293" s="157">
        <f t="shared" si="0"/>
        <v>210</v>
      </c>
      <c r="G293" s="183" t="s">
        <v>53</v>
      </c>
      <c r="H293" s="184"/>
      <c r="I293" s="184"/>
      <c r="J293" s="184"/>
      <c r="K293" s="184"/>
      <c r="L293" s="184"/>
      <c r="M293" s="185"/>
      <c r="N293" s="175"/>
      <c r="O293" s="176"/>
      <c r="P293" s="191"/>
      <c r="Q293" s="192"/>
      <c r="R293" s="192"/>
      <c r="S293" s="193"/>
      <c r="T293" s="191"/>
      <c r="U293" s="192"/>
      <c r="V293" s="192"/>
      <c r="W293" s="192"/>
      <c r="X293" s="192"/>
      <c r="Y293" s="194"/>
      <c r="Z293" s="27"/>
    </row>
    <row r="294" spans="1:26" ht="20.100000000000001" customHeight="1">
      <c r="A294" s="12">
        <f>IF(AND(N294="○", TRIM(T294)=""),1001,0)</f>
        <v>0</v>
      </c>
      <c r="B294" s="27"/>
      <c r="E294" s="205"/>
      <c r="F294" s="157">
        <f t="shared" si="0"/>
        <v>211</v>
      </c>
      <c r="G294" s="183" t="s">
        <v>54</v>
      </c>
      <c r="H294" s="184"/>
      <c r="I294" s="184"/>
      <c r="J294" s="184"/>
      <c r="K294" s="184"/>
      <c r="L294" s="184"/>
      <c r="M294" s="185"/>
      <c r="N294" s="175"/>
      <c r="O294" s="176"/>
      <c r="P294" s="191"/>
      <c r="Q294" s="192"/>
      <c r="R294" s="192"/>
      <c r="S294" s="193"/>
      <c r="T294" s="191"/>
      <c r="U294" s="192"/>
      <c r="V294" s="192"/>
      <c r="W294" s="192"/>
      <c r="X294" s="192"/>
      <c r="Y294" s="194"/>
      <c r="Z294" s="27"/>
    </row>
    <row r="295" spans="1:26" ht="20.100000000000001" customHeight="1">
      <c r="B295" s="27"/>
      <c r="E295" s="205"/>
      <c r="F295" s="157">
        <f t="shared" si="0"/>
        <v>212</v>
      </c>
      <c r="G295" s="183" t="s">
        <v>55</v>
      </c>
      <c r="H295" s="184"/>
      <c r="I295" s="184"/>
      <c r="J295" s="184"/>
      <c r="K295" s="184"/>
      <c r="L295" s="184"/>
      <c r="M295" s="185"/>
      <c r="N295" s="175"/>
      <c r="O295" s="176"/>
      <c r="P295" s="191"/>
      <c r="Q295" s="192"/>
      <c r="R295" s="192"/>
      <c r="S295" s="193"/>
      <c r="T295" s="191"/>
      <c r="U295" s="192"/>
      <c r="V295" s="192"/>
      <c r="W295" s="192"/>
      <c r="X295" s="192"/>
      <c r="Y295" s="194"/>
      <c r="Z295" s="27"/>
    </row>
    <row r="296" spans="1:26" ht="20.100000000000001" customHeight="1">
      <c r="B296" s="27"/>
      <c r="E296" s="205"/>
      <c r="F296" s="157">
        <f t="shared" si="0"/>
        <v>213</v>
      </c>
      <c r="G296" s="183" t="s">
        <v>56</v>
      </c>
      <c r="H296" s="184"/>
      <c r="I296" s="184"/>
      <c r="J296" s="184"/>
      <c r="K296" s="184"/>
      <c r="L296" s="184"/>
      <c r="M296" s="185"/>
      <c r="N296" s="175"/>
      <c r="O296" s="176"/>
      <c r="P296" s="191"/>
      <c r="Q296" s="192"/>
      <c r="R296" s="192"/>
      <c r="S296" s="193"/>
      <c r="T296" s="191"/>
      <c r="U296" s="192"/>
      <c r="V296" s="192"/>
      <c r="W296" s="192"/>
      <c r="X296" s="192"/>
      <c r="Y296" s="194"/>
      <c r="Z296" s="27"/>
    </row>
    <row r="297" spans="1:26" ht="20.100000000000001" customHeight="1">
      <c r="B297" s="27"/>
      <c r="E297" s="205"/>
      <c r="F297" s="157">
        <f t="shared" si="0"/>
        <v>214</v>
      </c>
      <c r="G297" s="183" t="s">
        <v>57</v>
      </c>
      <c r="H297" s="184"/>
      <c r="I297" s="184"/>
      <c r="J297" s="184"/>
      <c r="K297" s="184"/>
      <c r="L297" s="184"/>
      <c r="M297" s="185"/>
      <c r="N297" s="175"/>
      <c r="O297" s="176"/>
      <c r="P297" s="191"/>
      <c r="Q297" s="192"/>
      <c r="R297" s="192"/>
      <c r="S297" s="193"/>
      <c r="T297" s="191"/>
      <c r="U297" s="192"/>
      <c r="V297" s="192"/>
      <c r="W297" s="192"/>
      <c r="X297" s="192"/>
      <c r="Y297" s="194"/>
      <c r="Z297" s="27"/>
    </row>
    <row r="298" spans="1:26" ht="20.100000000000001" customHeight="1">
      <c r="B298" s="27"/>
      <c r="E298" s="205"/>
      <c r="F298" s="157">
        <f t="shared" si="0"/>
        <v>215</v>
      </c>
      <c r="G298" s="183" t="s">
        <v>58</v>
      </c>
      <c r="H298" s="184"/>
      <c r="I298" s="184"/>
      <c r="J298" s="184"/>
      <c r="K298" s="184"/>
      <c r="L298" s="184"/>
      <c r="M298" s="185"/>
      <c r="N298" s="175"/>
      <c r="O298" s="176"/>
      <c r="P298" s="191"/>
      <c r="Q298" s="192"/>
      <c r="R298" s="192"/>
      <c r="S298" s="193"/>
      <c r="T298" s="191"/>
      <c r="U298" s="192"/>
      <c r="V298" s="192"/>
      <c r="W298" s="192"/>
      <c r="X298" s="192"/>
      <c r="Y298" s="194"/>
      <c r="Z298" s="27"/>
    </row>
    <row r="299" spans="1:26" ht="20.100000000000001" customHeight="1">
      <c r="B299" s="27"/>
      <c r="E299" s="205"/>
      <c r="F299" s="157">
        <f t="shared" si="0"/>
        <v>216</v>
      </c>
      <c r="G299" s="183" t="s">
        <v>59</v>
      </c>
      <c r="H299" s="184"/>
      <c r="I299" s="184"/>
      <c r="J299" s="184"/>
      <c r="K299" s="184"/>
      <c r="L299" s="184"/>
      <c r="M299" s="185"/>
      <c r="N299" s="175"/>
      <c r="O299" s="176"/>
      <c r="P299" s="191"/>
      <c r="Q299" s="192"/>
      <c r="R299" s="192"/>
      <c r="S299" s="193"/>
      <c r="T299" s="191"/>
      <c r="U299" s="192"/>
      <c r="V299" s="192"/>
      <c r="W299" s="192"/>
      <c r="X299" s="192"/>
      <c r="Y299" s="194"/>
      <c r="Z299" s="27"/>
    </row>
    <row r="300" spans="1:26" ht="20.100000000000001" customHeight="1">
      <c r="B300" s="27"/>
      <c r="E300" s="205"/>
      <c r="F300" s="157">
        <f t="shared" si="0"/>
        <v>217</v>
      </c>
      <c r="G300" s="183" t="s">
        <v>60</v>
      </c>
      <c r="H300" s="184"/>
      <c r="I300" s="184"/>
      <c r="J300" s="184"/>
      <c r="K300" s="184"/>
      <c r="L300" s="184"/>
      <c r="M300" s="185"/>
      <c r="N300" s="175"/>
      <c r="O300" s="176"/>
      <c r="P300" s="191"/>
      <c r="Q300" s="192"/>
      <c r="R300" s="192"/>
      <c r="S300" s="193"/>
      <c r="T300" s="191"/>
      <c r="U300" s="192"/>
      <c r="V300" s="192"/>
      <c r="W300" s="192"/>
      <c r="X300" s="192"/>
      <c r="Y300" s="194"/>
      <c r="Z300" s="27"/>
    </row>
    <row r="301" spans="1:26" ht="20.100000000000001" customHeight="1">
      <c r="B301" s="27"/>
      <c r="E301" s="205"/>
      <c r="F301" s="157">
        <f t="shared" si="0"/>
        <v>218</v>
      </c>
      <c r="G301" s="183" t="s">
        <v>61</v>
      </c>
      <c r="H301" s="184"/>
      <c r="I301" s="184"/>
      <c r="J301" s="184"/>
      <c r="K301" s="184"/>
      <c r="L301" s="184"/>
      <c r="M301" s="185"/>
      <c r="N301" s="175"/>
      <c r="O301" s="176"/>
      <c r="P301" s="191"/>
      <c r="Q301" s="192"/>
      <c r="R301" s="192"/>
      <c r="S301" s="193"/>
      <c r="T301" s="191"/>
      <c r="U301" s="192"/>
      <c r="V301" s="192"/>
      <c r="W301" s="192"/>
      <c r="X301" s="192"/>
      <c r="Y301" s="194"/>
      <c r="Z301" s="27"/>
    </row>
    <row r="302" spans="1:26" ht="20.100000000000001" customHeight="1">
      <c r="B302" s="27"/>
      <c r="E302" s="205"/>
      <c r="F302" s="157">
        <f t="shared" si="0"/>
        <v>219</v>
      </c>
      <c r="G302" s="183" t="s">
        <v>62</v>
      </c>
      <c r="H302" s="184"/>
      <c r="I302" s="184"/>
      <c r="J302" s="184"/>
      <c r="K302" s="184"/>
      <c r="L302" s="184"/>
      <c r="M302" s="185"/>
      <c r="N302" s="175"/>
      <c r="O302" s="176"/>
      <c r="P302" s="191"/>
      <c r="Q302" s="192"/>
      <c r="R302" s="192"/>
      <c r="S302" s="193"/>
      <c r="T302" s="191"/>
      <c r="U302" s="192"/>
      <c r="V302" s="192"/>
      <c r="W302" s="192"/>
      <c r="X302" s="192"/>
      <c r="Y302" s="194"/>
      <c r="Z302" s="27"/>
    </row>
    <row r="303" spans="1:26" ht="20.100000000000001" customHeight="1">
      <c r="B303" s="27"/>
      <c r="E303" s="205"/>
      <c r="F303" s="157">
        <f t="shared" si="0"/>
        <v>220</v>
      </c>
      <c r="G303" s="183" t="s">
        <v>63</v>
      </c>
      <c r="H303" s="184"/>
      <c r="I303" s="184"/>
      <c r="J303" s="184"/>
      <c r="K303" s="184"/>
      <c r="L303" s="184"/>
      <c r="M303" s="185"/>
      <c r="N303" s="175"/>
      <c r="O303" s="176"/>
      <c r="P303" s="191"/>
      <c r="Q303" s="192"/>
      <c r="R303" s="192"/>
      <c r="S303" s="193"/>
      <c r="T303" s="191"/>
      <c r="U303" s="192"/>
      <c r="V303" s="192"/>
      <c r="W303" s="192"/>
      <c r="X303" s="192"/>
      <c r="Y303" s="194"/>
      <c r="Z303" s="27"/>
    </row>
    <row r="304" spans="1:26" ht="20.100000000000001" customHeight="1">
      <c r="A304" s="12">
        <f>IF(AND(N304="○", TRIM(T304)=""),1001,0)</f>
        <v>0</v>
      </c>
      <c r="B304" s="27"/>
      <c r="E304" s="205"/>
      <c r="F304" s="157">
        <f t="shared" si="0"/>
        <v>221</v>
      </c>
      <c r="G304" s="183" t="s">
        <v>64</v>
      </c>
      <c r="H304" s="184"/>
      <c r="I304" s="184"/>
      <c r="J304" s="184"/>
      <c r="K304" s="184"/>
      <c r="L304" s="184"/>
      <c r="M304" s="185"/>
      <c r="N304" s="175"/>
      <c r="O304" s="176"/>
      <c r="P304" s="191"/>
      <c r="Q304" s="192"/>
      <c r="R304" s="192"/>
      <c r="S304" s="193"/>
      <c r="T304" s="191"/>
      <c r="U304" s="192"/>
      <c r="V304" s="192"/>
      <c r="W304" s="192"/>
      <c r="X304" s="192"/>
      <c r="Y304" s="194"/>
      <c r="Z304" s="27"/>
    </row>
    <row r="305" spans="1:26" ht="20.100000000000001" customHeight="1">
      <c r="B305" s="27"/>
      <c r="E305" s="205"/>
      <c r="F305" s="157">
        <f t="shared" si="0"/>
        <v>222</v>
      </c>
      <c r="G305" s="183" t="s">
        <v>65</v>
      </c>
      <c r="H305" s="184"/>
      <c r="I305" s="184"/>
      <c r="J305" s="184"/>
      <c r="K305" s="184"/>
      <c r="L305" s="184"/>
      <c r="M305" s="185"/>
      <c r="N305" s="175"/>
      <c r="O305" s="176"/>
      <c r="P305" s="191"/>
      <c r="Q305" s="192"/>
      <c r="R305" s="192"/>
      <c r="S305" s="193"/>
      <c r="T305" s="191"/>
      <c r="U305" s="192"/>
      <c r="V305" s="192"/>
      <c r="W305" s="192"/>
      <c r="X305" s="192"/>
      <c r="Y305" s="194"/>
      <c r="Z305" s="27"/>
    </row>
    <row r="306" spans="1:26" ht="20.100000000000001" customHeight="1">
      <c r="B306" s="27"/>
      <c r="E306" s="205"/>
      <c r="F306" s="157">
        <f t="shared" si="0"/>
        <v>223</v>
      </c>
      <c r="G306" s="183" t="s">
        <v>66</v>
      </c>
      <c r="H306" s="184"/>
      <c r="I306" s="184"/>
      <c r="J306" s="184"/>
      <c r="K306" s="184"/>
      <c r="L306" s="184"/>
      <c r="M306" s="185"/>
      <c r="N306" s="175"/>
      <c r="O306" s="176"/>
      <c r="P306" s="191"/>
      <c r="Q306" s="192"/>
      <c r="R306" s="192"/>
      <c r="S306" s="193"/>
      <c r="T306" s="191"/>
      <c r="U306" s="192"/>
      <c r="V306" s="192"/>
      <c r="W306" s="192"/>
      <c r="X306" s="192"/>
      <c r="Y306" s="194"/>
      <c r="Z306" s="27"/>
    </row>
    <row r="307" spans="1:26" ht="20.100000000000001" customHeight="1">
      <c r="B307" s="27"/>
      <c r="E307" s="205"/>
      <c r="F307" s="157">
        <f t="shared" si="0"/>
        <v>224</v>
      </c>
      <c r="G307" s="183" t="s">
        <v>67</v>
      </c>
      <c r="H307" s="184"/>
      <c r="I307" s="184"/>
      <c r="J307" s="184"/>
      <c r="K307" s="184"/>
      <c r="L307" s="184"/>
      <c r="M307" s="185"/>
      <c r="N307" s="175"/>
      <c r="O307" s="176"/>
      <c r="P307" s="191"/>
      <c r="Q307" s="192"/>
      <c r="R307" s="192"/>
      <c r="S307" s="193"/>
      <c r="T307" s="191"/>
      <c r="U307" s="192"/>
      <c r="V307" s="192"/>
      <c r="W307" s="192"/>
      <c r="X307" s="192"/>
      <c r="Y307" s="194"/>
      <c r="Z307" s="27"/>
    </row>
    <row r="308" spans="1:26" ht="20.100000000000001" customHeight="1">
      <c r="B308" s="27"/>
      <c r="E308" s="205"/>
      <c r="F308" s="157">
        <f t="shared" si="0"/>
        <v>225</v>
      </c>
      <c r="G308" s="183" t="s">
        <v>68</v>
      </c>
      <c r="H308" s="184"/>
      <c r="I308" s="184"/>
      <c r="J308" s="184"/>
      <c r="K308" s="184"/>
      <c r="L308" s="184"/>
      <c r="M308" s="185"/>
      <c r="N308" s="175"/>
      <c r="O308" s="176"/>
      <c r="P308" s="191"/>
      <c r="Q308" s="192"/>
      <c r="R308" s="192"/>
      <c r="S308" s="193"/>
      <c r="T308" s="191"/>
      <c r="U308" s="192"/>
      <c r="V308" s="192"/>
      <c r="W308" s="192"/>
      <c r="X308" s="192"/>
      <c r="Y308" s="194"/>
      <c r="Z308" s="27"/>
    </row>
    <row r="309" spans="1:26" ht="20.100000000000001" customHeight="1">
      <c r="A309" s="12">
        <f>IF(AND(N309="○", TRIM(T309)=""),1001,0)</f>
        <v>0</v>
      </c>
      <c r="B309" s="27"/>
      <c r="E309" s="206"/>
      <c r="F309" s="159">
        <f t="shared" si="0"/>
        <v>226</v>
      </c>
      <c r="G309" s="186" t="s">
        <v>69</v>
      </c>
      <c r="H309" s="187"/>
      <c r="I309" s="187"/>
      <c r="J309" s="187"/>
      <c r="K309" s="187"/>
      <c r="L309" s="187"/>
      <c r="M309" s="188"/>
      <c r="N309" s="177"/>
      <c r="O309" s="178"/>
      <c r="P309" s="428"/>
      <c r="Q309" s="429"/>
      <c r="R309" s="429"/>
      <c r="S309" s="430"/>
      <c r="T309" s="428"/>
      <c r="U309" s="429"/>
      <c r="V309" s="429"/>
      <c r="W309" s="429"/>
      <c r="X309" s="429"/>
      <c r="Y309" s="431"/>
      <c r="Z309" s="27"/>
    </row>
    <row r="310" spans="1:26" ht="20.100000000000001" customHeight="1">
      <c r="B310" s="27"/>
      <c r="E310" s="202" t="s">
        <v>70</v>
      </c>
      <c r="F310" s="160">
        <v>301</v>
      </c>
      <c r="G310" s="195" t="s">
        <v>71</v>
      </c>
      <c r="H310" s="196"/>
      <c r="I310" s="196"/>
      <c r="J310" s="196"/>
      <c r="K310" s="196"/>
      <c r="L310" s="196"/>
      <c r="M310" s="197"/>
      <c r="N310" s="189"/>
      <c r="O310" s="190"/>
      <c r="P310" s="198"/>
      <c r="Q310" s="199"/>
      <c r="R310" s="199"/>
      <c r="S310" s="200"/>
      <c r="T310" s="198"/>
      <c r="U310" s="199"/>
      <c r="V310" s="199"/>
      <c r="W310" s="199"/>
      <c r="X310" s="199"/>
      <c r="Y310" s="201"/>
      <c r="Z310" s="27"/>
    </row>
    <row r="311" spans="1:26" ht="20.100000000000001" customHeight="1">
      <c r="A311" s="12">
        <f>IF(AND(N311="○", TRIM(T311)=""),1001,0)</f>
        <v>0</v>
      </c>
      <c r="B311" s="27"/>
      <c r="E311" s="203"/>
      <c r="F311" s="158">
        <v>302</v>
      </c>
      <c r="G311" s="186" t="s">
        <v>69</v>
      </c>
      <c r="H311" s="187"/>
      <c r="I311" s="187"/>
      <c r="J311" s="187"/>
      <c r="K311" s="187"/>
      <c r="L311" s="187"/>
      <c r="M311" s="188"/>
      <c r="N311" s="177"/>
      <c r="O311" s="178"/>
      <c r="P311" s="428"/>
      <c r="Q311" s="429"/>
      <c r="R311" s="429"/>
      <c r="S311" s="430"/>
      <c r="T311" s="428"/>
      <c r="U311" s="429"/>
      <c r="V311" s="429"/>
      <c r="W311" s="429"/>
      <c r="X311" s="429"/>
      <c r="Y311" s="431"/>
      <c r="Z311" s="27"/>
    </row>
    <row r="312" spans="1:26" ht="20.100000000000001" customHeight="1">
      <c r="B312" s="27"/>
      <c r="E312" s="179" t="s">
        <v>76</v>
      </c>
      <c r="F312" s="160">
        <v>401</v>
      </c>
      <c r="G312" s="195" t="s">
        <v>77</v>
      </c>
      <c r="H312" s="196"/>
      <c r="I312" s="196"/>
      <c r="J312" s="196"/>
      <c r="K312" s="196"/>
      <c r="L312" s="196"/>
      <c r="M312" s="197"/>
      <c r="N312" s="189"/>
      <c r="O312" s="190"/>
      <c r="P312" s="198"/>
      <c r="Q312" s="199"/>
      <c r="R312" s="199"/>
      <c r="S312" s="200"/>
      <c r="T312" s="198"/>
      <c r="U312" s="199"/>
      <c r="V312" s="199"/>
      <c r="W312" s="199"/>
      <c r="X312" s="199"/>
      <c r="Y312" s="201"/>
      <c r="Z312" s="27"/>
    </row>
    <row r="313" spans="1:26" ht="20.100000000000001" customHeight="1">
      <c r="B313" s="27"/>
      <c r="E313" s="180"/>
      <c r="F313" s="5">
        <v>402</v>
      </c>
      <c r="G313" s="183" t="s">
        <v>78</v>
      </c>
      <c r="H313" s="184"/>
      <c r="I313" s="184"/>
      <c r="J313" s="184"/>
      <c r="K313" s="184"/>
      <c r="L313" s="184"/>
      <c r="M313" s="185"/>
      <c r="N313" s="175"/>
      <c r="O313" s="176"/>
      <c r="P313" s="191"/>
      <c r="Q313" s="192"/>
      <c r="R313" s="192"/>
      <c r="S313" s="193"/>
      <c r="T313" s="191"/>
      <c r="U313" s="192"/>
      <c r="V313" s="192"/>
      <c r="W313" s="192"/>
      <c r="X313" s="192"/>
      <c r="Y313" s="194"/>
      <c r="Z313" s="27"/>
    </row>
    <row r="314" spans="1:26" ht="20.100000000000001" customHeight="1">
      <c r="B314" s="27"/>
      <c r="E314" s="181"/>
      <c r="F314" s="161">
        <v>403</v>
      </c>
      <c r="G314" s="183" t="s">
        <v>79</v>
      </c>
      <c r="H314" s="184"/>
      <c r="I314" s="184"/>
      <c r="J314" s="184"/>
      <c r="K314" s="184"/>
      <c r="L314" s="184"/>
      <c r="M314" s="185"/>
      <c r="N314" s="175"/>
      <c r="O314" s="176"/>
      <c r="P314" s="191"/>
      <c r="Q314" s="192"/>
      <c r="R314" s="192"/>
      <c r="S314" s="193"/>
      <c r="T314" s="191"/>
      <c r="U314" s="192"/>
      <c r="V314" s="192"/>
      <c r="W314" s="192"/>
      <c r="X314" s="192"/>
      <c r="Y314" s="194"/>
      <c r="Z314" s="27"/>
    </row>
    <row r="315" spans="1:26" ht="20.100000000000001" customHeight="1">
      <c r="B315" s="27"/>
      <c r="E315" s="180"/>
      <c r="F315" s="162">
        <v>404</v>
      </c>
      <c r="G315" s="183" t="s">
        <v>80</v>
      </c>
      <c r="H315" s="184"/>
      <c r="I315" s="184"/>
      <c r="J315" s="184"/>
      <c r="K315" s="184"/>
      <c r="L315" s="184"/>
      <c r="M315" s="185"/>
      <c r="N315" s="175"/>
      <c r="O315" s="176"/>
      <c r="P315" s="191"/>
      <c r="Q315" s="192"/>
      <c r="R315" s="192"/>
      <c r="S315" s="193"/>
      <c r="T315" s="191"/>
      <c r="U315" s="192"/>
      <c r="V315" s="192"/>
      <c r="W315" s="192"/>
      <c r="X315" s="192"/>
      <c r="Y315" s="194"/>
      <c r="Z315" s="27"/>
    </row>
    <row r="316" spans="1:26" ht="20.100000000000001" customHeight="1">
      <c r="B316" s="27"/>
      <c r="E316" s="180"/>
      <c r="F316" s="161">
        <v>405</v>
      </c>
      <c r="G316" s="183" t="s">
        <v>81</v>
      </c>
      <c r="H316" s="184"/>
      <c r="I316" s="184"/>
      <c r="J316" s="184"/>
      <c r="K316" s="184"/>
      <c r="L316" s="184"/>
      <c r="M316" s="185"/>
      <c r="N316" s="175"/>
      <c r="O316" s="176"/>
      <c r="P316" s="191"/>
      <c r="Q316" s="192"/>
      <c r="R316" s="192"/>
      <c r="S316" s="193"/>
      <c r="T316" s="191"/>
      <c r="U316" s="192"/>
      <c r="V316" s="192"/>
      <c r="W316" s="192"/>
      <c r="X316" s="192"/>
      <c r="Y316" s="194"/>
      <c r="Z316" s="27"/>
    </row>
    <row r="317" spans="1:26" ht="20.100000000000001" customHeight="1">
      <c r="B317" s="27"/>
      <c r="E317" s="180"/>
      <c r="F317" s="5">
        <v>406</v>
      </c>
      <c r="G317" s="183" t="s">
        <v>82</v>
      </c>
      <c r="H317" s="184"/>
      <c r="I317" s="184"/>
      <c r="J317" s="184"/>
      <c r="K317" s="184"/>
      <c r="L317" s="184"/>
      <c r="M317" s="185"/>
      <c r="N317" s="175"/>
      <c r="O317" s="176"/>
      <c r="P317" s="191"/>
      <c r="Q317" s="192"/>
      <c r="R317" s="192"/>
      <c r="S317" s="193"/>
      <c r="T317" s="191"/>
      <c r="U317" s="192"/>
      <c r="V317" s="192"/>
      <c r="W317" s="192"/>
      <c r="X317" s="192"/>
      <c r="Y317" s="194"/>
      <c r="Z317" s="27"/>
    </row>
    <row r="318" spans="1:26" ht="20.100000000000001" customHeight="1">
      <c r="B318" s="27"/>
      <c r="E318" s="180"/>
      <c r="F318" s="162">
        <v>407</v>
      </c>
      <c r="G318" s="183" t="s">
        <v>83</v>
      </c>
      <c r="H318" s="184"/>
      <c r="I318" s="184"/>
      <c r="J318" s="184"/>
      <c r="K318" s="184"/>
      <c r="L318" s="184"/>
      <c r="M318" s="185"/>
      <c r="N318" s="175"/>
      <c r="O318" s="176"/>
      <c r="P318" s="191"/>
      <c r="Q318" s="192"/>
      <c r="R318" s="192"/>
      <c r="S318" s="193"/>
      <c r="T318" s="191"/>
      <c r="U318" s="192"/>
      <c r="V318" s="192"/>
      <c r="W318" s="192"/>
      <c r="X318" s="192"/>
      <c r="Y318" s="194"/>
      <c r="Z318" s="27"/>
    </row>
    <row r="319" spans="1:26" ht="20.100000000000001" customHeight="1">
      <c r="B319" s="27"/>
      <c r="E319" s="180"/>
      <c r="F319" s="162">
        <v>408</v>
      </c>
      <c r="G319" s="183" t="s">
        <v>84</v>
      </c>
      <c r="H319" s="184"/>
      <c r="I319" s="184"/>
      <c r="J319" s="184"/>
      <c r="K319" s="184"/>
      <c r="L319" s="184"/>
      <c r="M319" s="185"/>
      <c r="N319" s="175"/>
      <c r="O319" s="176"/>
      <c r="P319" s="191"/>
      <c r="Q319" s="192"/>
      <c r="R319" s="192"/>
      <c r="S319" s="193"/>
      <c r="T319" s="191"/>
      <c r="U319" s="192"/>
      <c r="V319" s="192"/>
      <c r="W319" s="192"/>
      <c r="X319" s="192"/>
      <c r="Y319" s="194"/>
      <c r="Z319" s="27"/>
    </row>
    <row r="320" spans="1:26" ht="20.100000000000001" customHeight="1">
      <c r="B320" s="27"/>
      <c r="E320" s="180"/>
      <c r="F320" s="162">
        <v>409</v>
      </c>
      <c r="G320" s="183" t="s">
        <v>85</v>
      </c>
      <c r="H320" s="184"/>
      <c r="I320" s="184"/>
      <c r="J320" s="184"/>
      <c r="K320" s="184"/>
      <c r="L320" s="184"/>
      <c r="M320" s="185"/>
      <c r="N320" s="175"/>
      <c r="O320" s="176"/>
      <c r="P320" s="191"/>
      <c r="Q320" s="192"/>
      <c r="R320" s="192"/>
      <c r="S320" s="193"/>
      <c r="T320" s="191"/>
      <c r="U320" s="192"/>
      <c r="V320" s="192"/>
      <c r="W320" s="192"/>
      <c r="X320" s="192"/>
      <c r="Y320" s="194"/>
      <c r="Z320" s="27"/>
    </row>
    <row r="321" spans="1:26" ht="20.100000000000001" customHeight="1">
      <c r="B321" s="27"/>
      <c r="E321" s="180"/>
      <c r="F321" s="162">
        <v>410</v>
      </c>
      <c r="G321" s="183" t="s">
        <v>86</v>
      </c>
      <c r="H321" s="184"/>
      <c r="I321" s="184"/>
      <c r="J321" s="184"/>
      <c r="K321" s="184"/>
      <c r="L321" s="184"/>
      <c r="M321" s="185"/>
      <c r="N321" s="175"/>
      <c r="O321" s="176"/>
      <c r="P321" s="191"/>
      <c r="Q321" s="192"/>
      <c r="R321" s="192"/>
      <c r="S321" s="193"/>
      <c r="T321" s="191"/>
      <c r="U321" s="192"/>
      <c r="V321" s="192"/>
      <c r="W321" s="192"/>
      <c r="X321" s="192"/>
      <c r="Y321" s="194"/>
      <c r="Z321" s="27"/>
    </row>
    <row r="322" spans="1:26" ht="20.100000000000001" customHeight="1">
      <c r="B322" s="27"/>
      <c r="E322" s="180"/>
      <c r="F322" s="161">
        <v>411</v>
      </c>
      <c r="G322" s="183" t="s">
        <v>87</v>
      </c>
      <c r="H322" s="184"/>
      <c r="I322" s="184"/>
      <c r="J322" s="184"/>
      <c r="K322" s="184"/>
      <c r="L322" s="184"/>
      <c r="M322" s="185"/>
      <c r="N322" s="175"/>
      <c r="O322" s="176"/>
      <c r="P322" s="191"/>
      <c r="Q322" s="192"/>
      <c r="R322" s="192"/>
      <c r="S322" s="193"/>
      <c r="T322" s="191"/>
      <c r="U322" s="192"/>
      <c r="V322" s="192"/>
      <c r="W322" s="192"/>
      <c r="X322" s="192"/>
      <c r="Y322" s="194"/>
      <c r="Z322" s="27"/>
    </row>
    <row r="323" spans="1:26" ht="20.100000000000001" customHeight="1">
      <c r="B323" s="27"/>
      <c r="E323" s="180"/>
      <c r="F323" s="161">
        <v>412</v>
      </c>
      <c r="G323" s="183" t="s">
        <v>88</v>
      </c>
      <c r="H323" s="184"/>
      <c r="I323" s="184"/>
      <c r="J323" s="184"/>
      <c r="K323" s="184"/>
      <c r="L323" s="184"/>
      <c r="M323" s="185"/>
      <c r="N323" s="175"/>
      <c r="O323" s="176"/>
      <c r="P323" s="191"/>
      <c r="Q323" s="192"/>
      <c r="R323" s="192"/>
      <c r="S323" s="193"/>
      <c r="T323" s="191"/>
      <c r="U323" s="192"/>
      <c r="V323" s="192"/>
      <c r="W323" s="192"/>
      <c r="X323" s="192"/>
      <c r="Y323" s="194"/>
      <c r="Z323" s="27"/>
    </row>
    <row r="324" spans="1:26" ht="20.100000000000001" customHeight="1">
      <c r="B324" s="27"/>
      <c r="E324" s="180"/>
      <c r="F324" s="161">
        <v>413</v>
      </c>
      <c r="G324" s="183" t="s">
        <v>89</v>
      </c>
      <c r="H324" s="184"/>
      <c r="I324" s="184"/>
      <c r="J324" s="184"/>
      <c r="K324" s="184"/>
      <c r="L324" s="184"/>
      <c r="M324" s="185"/>
      <c r="N324" s="175"/>
      <c r="O324" s="176"/>
      <c r="P324" s="191"/>
      <c r="Q324" s="192"/>
      <c r="R324" s="192"/>
      <c r="S324" s="193"/>
      <c r="T324" s="191"/>
      <c r="U324" s="192"/>
      <c r="V324" s="192"/>
      <c r="W324" s="192"/>
      <c r="X324" s="192"/>
      <c r="Y324" s="194"/>
      <c r="Z324" s="27"/>
    </row>
    <row r="325" spans="1:26" ht="20.100000000000001" customHeight="1">
      <c r="A325" s="12">
        <f>IF(AND(N325="○", TRIM(T325)=""),1001,0)</f>
        <v>0</v>
      </c>
      <c r="B325" s="27"/>
      <c r="E325" s="182"/>
      <c r="F325" s="4">
        <v>414</v>
      </c>
      <c r="G325" s="186" t="s">
        <v>69</v>
      </c>
      <c r="H325" s="187"/>
      <c r="I325" s="187"/>
      <c r="J325" s="187"/>
      <c r="K325" s="187"/>
      <c r="L325" s="187"/>
      <c r="M325" s="188"/>
      <c r="N325" s="177"/>
      <c r="O325" s="178"/>
      <c r="P325" s="428"/>
      <c r="Q325" s="429"/>
      <c r="R325" s="429"/>
      <c r="S325" s="430"/>
      <c r="T325" s="428"/>
      <c r="U325" s="429"/>
      <c r="V325" s="429"/>
      <c r="W325" s="429"/>
      <c r="X325" s="429"/>
      <c r="Y325" s="431"/>
      <c r="Z325" s="27"/>
    </row>
    <row r="326" spans="1:26" ht="20.100000000000001" customHeight="1">
      <c r="B326" s="27"/>
      <c r="P326" s="48"/>
      <c r="Q326" s="48"/>
      <c r="R326" s="48"/>
      <c r="S326" s="48"/>
      <c r="T326" s="48"/>
      <c r="U326" s="48"/>
      <c r="V326" s="48"/>
      <c r="W326" s="48"/>
      <c r="X326" s="48"/>
      <c r="Y326" s="48"/>
      <c r="Z326" s="27"/>
    </row>
    <row r="327" spans="1:26" ht="20.100000000000001" customHeight="1">
      <c r="B327" s="27"/>
      <c r="C327" s="4"/>
      <c r="D327" s="4"/>
      <c r="E327" s="54"/>
      <c r="F327" s="4"/>
      <c r="G327" s="4"/>
      <c r="H327" s="4"/>
      <c r="I327" s="4"/>
      <c r="J327" s="4"/>
      <c r="K327" s="4"/>
      <c r="L327" s="4"/>
      <c r="M327" s="4"/>
      <c r="N327" s="4"/>
      <c r="O327" s="4"/>
      <c r="P327" s="4"/>
      <c r="Q327" s="4"/>
      <c r="R327" s="4"/>
      <c r="S327" s="4"/>
      <c r="T327" s="4"/>
      <c r="U327" s="4"/>
      <c r="V327" s="4"/>
      <c r="W327" s="4"/>
      <c r="X327" s="4"/>
      <c r="Y327" s="4"/>
      <c r="Z327" s="45"/>
    </row>
    <row r="329" spans="1:26" ht="20.100000000000001" customHeight="1"/>
    <row r="330" spans="1:26" ht="20.100000000000001" customHeight="1"/>
    <row r="331" spans="1:26" ht="20.100000000000001" customHeight="1"/>
    <row r="332" spans="1:26" ht="20.100000000000001" customHeight="1"/>
    <row r="333" spans="1:26" ht="20.100000000000001" customHeight="1"/>
    <row r="334" spans="1:26" ht="20.100000000000001" customHeight="1"/>
    <row r="335" spans="1:26" ht="20.100000000000001" customHeight="1"/>
  </sheetData>
  <sheetProtection algorithmName="SHA-512" hashValue="e/J2L98KzYW9LimXpxGcOibxyoYpiuj9adCdqEB6lABLbHK8l5XEyeQPDp3wcOCRpZoXG1cNcELdeZzRpM4O/w==" saltValue="ekQgPur/FvTQouU2cFd+4A==" spinCount="100000" sheet="1" objects="1" scenarios="1"/>
  <dataConsolidate/>
  <mergeCells count="434">
    <mergeCell ref="I253:N253"/>
    <mergeCell ref="E232:R232"/>
    <mergeCell ref="S232:Y232"/>
    <mergeCell ref="P323:S323"/>
    <mergeCell ref="T323:Y323"/>
    <mergeCell ref="P324:S324"/>
    <mergeCell ref="T324:Y324"/>
    <mergeCell ref="P325:S325"/>
    <mergeCell ref="T325:Y325"/>
    <mergeCell ref="T318:Y318"/>
    <mergeCell ref="P319:S319"/>
    <mergeCell ref="T319:Y319"/>
    <mergeCell ref="P320:S320"/>
    <mergeCell ref="T320:Y320"/>
    <mergeCell ref="P321:S321"/>
    <mergeCell ref="T321:Y321"/>
    <mergeCell ref="P322:S322"/>
    <mergeCell ref="T322:Y322"/>
    <mergeCell ref="P307:S307"/>
    <mergeCell ref="T307:Y307"/>
    <mergeCell ref="P308:S308"/>
    <mergeCell ref="T308:Y308"/>
    <mergeCell ref="P309:S309"/>
    <mergeCell ref="T309:Y309"/>
    <mergeCell ref="P311:S311"/>
    <mergeCell ref="T311:Y311"/>
    <mergeCell ref="P302:S302"/>
    <mergeCell ref="T302:Y302"/>
    <mergeCell ref="P303:S303"/>
    <mergeCell ref="T303:Y303"/>
    <mergeCell ref="P304:S304"/>
    <mergeCell ref="T304:Y304"/>
    <mergeCell ref="P305:S305"/>
    <mergeCell ref="T305:Y305"/>
    <mergeCell ref="P306:S306"/>
    <mergeCell ref="T306:Y306"/>
    <mergeCell ref="P297:S297"/>
    <mergeCell ref="T297:Y297"/>
    <mergeCell ref="P298:S298"/>
    <mergeCell ref="T298:Y298"/>
    <mergeCell ref="P299:S299"/>
    <mergeCell ref="T299:Y299"/>
    <mergeCell ref="P300:S300"/>
    <mergeCell ref="T300:Y300"/>
    <mergeCell ref="P301:S301"/>
    <mergeCell ref="T301:Y301"/>
    <mergeCell ref="P292:S292"/>
    <mergeCell ref="T292:Y292"/>
    <mergeCell ref="P293:S293"/>
    <mergeCell ref="T293:Y293"/>
    <mergeCell ref="P294:S294"/>
    <mergeCell ref="T294:Y294"/>
    <mergeCell ref="P295:S295"/>
    <mergeCell ref="T295:Y295"/>
    <mergeCell ref="P296:S296"/>
    <mergeCell ref="T296:Y296"/>
    <mergeCell ref="P287:S287"/>
    <mergeCell ref="T287:Y287"/>
    <mergeCell ref="P288:S288"/>
    <mergeCell ref="T288:Y288"/>
    <mergeCell ref="P289:S289"/>
    <mergeCell ref="T289:Y289"/>
    <mergeCell ref="P290:S290"/>
    <mergeCell ref="T290:Y290"/>
    <mergeCell ref="P291:S291"/>
    <mergeCell ref="T291:Y291"/>
    <mergeCell ref="P282:S282"/>
    <mergeCell ref="T282:Y282"/>
    <mergeCell ref="P283:S283"/>
    <mergeCell ref="T283:Y283"/>
    <mergeCell ref="P284:S284"/>
    <mergeCell ref="T284:Y284"/>
    <mergeCell ref="P285:S285"/>
    <mergeCell ref="T285:Y285"/>
    <mergeCell ref="P286:S286"/>
    <mergeCell ref="T286:Y286"/>
    <mergeCell ref="P277:S277"/>
    <mergeCell ref="T277:Y277"/>
    <mergeCell ref="P278:S278"/>
    <mergeCell ref="T278:Y278"/>
    <mergeCell ref="P279:S279"/>
    <mergeCell ref="T279:Y279"/>
    <mergeCell ref="P280:S280"/>
    <mergeCell ref="T280:Y280"/>
    <mergeCell ref="P281:S281"/>
    <mergeCell ref="T281:Y281"/>
    <mergeCell ref="P272:S272"/>
    <mergeCell ref="T272:Y272"/>
    <mergeCell ref="P273:S273"/>
    <mergeCell ref="T273:Y273"/>
    <mergeCell ref="P274:S274"/>
    <mergeCell ref="T274:Y274"/>
    <mergeCell ref="P275:S275"/>
    <mergeCell ref="T275:Y275"/>
    <mergeCell ref="P276:S276"/>
    <mergeCell ref="T276:Y276"/>
    <mergeCell ref="P267:S267"/>
    <mergeCell ref="T267:Y267"/>
    <mergeCell ref="P268:S268"/>
    <mergeCell ref="T268:Y268"/>
    <mergeCell ref="P269:S269"/>
    <mergeCell ref="T269:Y269"/>
    <mergeCell ref="P270:S270"/>
    <mergeCell ref="T270:Y270"/>
    <mergeCell ref="P271:S271"/>
    <mergeCell ref="T271:Y271"/>
    <mergeCell ref="P262:S262"/>
    <mergeCell ref="T262:Y262"/>
    <mergeCell ref="P263:S263"/>
    <mergeCell ref="T263:Y263"/>
    <mergeCell ref="P264:S264"/>
    <mergeCell ref="T264:Y264"/>
    <mergeCell ref="P265:S265"/>
    <mergeCell ref="T265:Y265"/>
    <mergeCell ref="P266:S266"/>
    <mergeCell ref="T266:Y266"/>
    <mergeCell ref="P257:S257"/>
    <mergeCell ref="T257:Y257"/>
    <mergeCell ref="P258:S258"/>
    <mergeCell ref="T258:Y258"/>
    <mergeCell ref="P259:S259"/>
    <mergeCell ref="T259:Y259"/>
    <mergeCell ref="P260:S260"/>
    <mergeCell ref="T260:Y260"/>
    <mergeCell ref="P261:S261"/>
    <mergeCell ref="T261:Y261"/>
    <mergeCell ref="P245:S245"/>
    <mergeCell ref="P242:U242"/>
    <mergeCell ref="T245:U245"/>
    <mergeCell ref="V242:Y244"/>
    <mergeCell ref="E217:H217"/>
    <mergeCell ref="I217:M217"/>
    <mergeCell ref="E218:H218"/>
    <mergeCell ref="I218:M218"/>
    <mergeCell ref="E219:H219"/>
    <mergeCell ref="I219:M219"/>
    <mergeCell ref="E220:H220"/>
    <mergeCell ref="I220:M220"/>
    <mergeCell ref="E241:Y241"/>
    <mergeCell ref="V245:Y245"/>
    <mergeCell ref="E224:H224"/>
    <mergeCell ref="I224:M224"/>
    <mergeCell ref="E225:H225"/>
    <mergeCell ref="I225:M225"/>
    <mergeCell ref="E226:H226"/>
    <mergeCell ref="I226:M226"/>
    <mergeCell ref="E230:R230"/>
    <mergeCell ref="S230:Y230"/>
    <mergeCell ref="E231:R231"/>
    <mergeCell ref="S231:Y231"/>
    <mergeCell ref="E211:H211"/>
    <mergeCell ref="I211:M211"/>
    <mergeCell ref="E212:H212"/>
    <mergeCell ref="I212:M212"/>
    <mergeCell ref="E213:H213"/>
    <mergeCell ref="I213:M213"/>
    <mergeCell ref="I206:M206"/>
    <mergeCell ref="E214:H214"/>
    <mergeCell ref="I214:M214"/>
    <mergeCell ref="J207:Y207"/>
    <mergeCell ref="N185:V185"/>
    <mergeCell ref="W185:X185"/>
    <mergeCell ref="E186:J186"/>
    <mergeCell ref="K186:M187"/>
    <mergeCell ref="N186:V186"/>
    <mergeCell ref="W186:X186"/>
    <mergeCell ref="E187:J187"/>
    <mergeCell ref="N187:V187"/>
    <mergeCell ref="W187:X187"/>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E184:J184"/>
    <mergeCell ref="K184:M184"/>
    <mergeCell ref="N184:V184"/>
    <mergeCell ref="W184:Y184"/>
    <mergeCell ref="E185:J185"/>
    <mergeCell ref="K185:M185"/>
    <mergeCell ref="W1:Z1"/>
    <mergeCell ref="C174:H174"/>
    <mergeCell ref="I176:M176"/>
    <mergeCell ref="I178:M178"/>
    <mergeCell ref="J179:R179"/>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O195:R195"/>
    <mergeCell ref="I197:M197"/>
    <mergeCell ref="I210:M210"/>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G262:M262"/>
    <mergeCell ref="G263:M263"/>
    <mergeCell ref="G264:M264"/>
    <mergeCell ref="G265:M265"/>
    <mergeCell ref="N270:O270"/>
    <mergeCell ref="E251:H251"/>
    <mergeCell ref="I251:M251"/>
    <mergeCell ref="C237:I237"/>
    <mergeCell ref="E248:H248"/>
    <mergeCell ref="E249:H249"/>
    <mergeCell ref="E250:H250"/>
    <mergeCell ref="I248:M248"/>
    <mergeCell ref="I249:M249"/>
    <mergeCell ref="I250:M250"/>
    <mergeCell ref="E243:I243"/>
    <mergeCell ref="E244:I244"/>
    <mergeCell ref="E245:J245"/>
    <mergeCell ref="K243:N243"/>
    <mergeCell ref="K244:N244"/>
    <mergeCell ref="K245:O245"/>
    <mergeCell ref="E242:O242"/>
    <mergeCell ref="E256:Y256"/>
    <mergeCell ref="P243:R243"/>
    <mergeCell ref="P244:R244"/>
    <mergeCell ref="G278:M278"/>
    <mergeCell ref="N293:O293"/>
    <mergeCell ref="N294:O294"/>
    <mergeCell ref="N295:O295"/>
    <mergeCell ref="N299:O299"/>
    <mergeCell ref="N300:O300"/>
    <mergeCell ref="E258:E283"/>
    <mergeCell ref="N257:O257"/>
    <mergeCell ref="N282:O282"/>
    <mergeCell ref="N283:O283"/>
    <mergeCell ref="G279:M279"/>
    <mergeCell ref="G280:M280"/>
    <mergeCell ref="G281:M281"/>
    <mergeCell ref="G282:M282"/>
    <mergeCell ref="G283:M283"/>
    <mergeCell ref="G275:M275"/>
    <mergeCell ref="N267:O267"/>
    <mergeCell ref="N268:O268"/>
    <mergeCell ref="N269:O269"/>
    <mergeCell ref="E257:M257"/>
    <mergeCell ref="G258:M258"/>
    <mergeCell ref="G259:M259"/>
    <mergeCell ref="G260:M260"/>
    <mergeCell ref="G261:M261"/>
    <mergeCell ref="N301:O301"/>
    <mergeCell ref="N302:O302"/>
    <mergeCell ref="N296:O296"/>
    <mergeCell ref="N297:O297"/>
    <mergeCell ref="N298:O298"/>
    <mergeCell ref="N276:O276"/>
    <mergeCell ref="N277:O277"/>
    <mergeCell ref="N278:O278"/>
    <mergeCell ref="N279:O279"/>
    <mergeCell ref="N280:O280"/>
    <mergeCell ref="N281:O281"/>
    <mergeCell ref="E284:E309"/>
    <mergeCell ref="G266:M266"/>
    <mergeCell ref="G267:M267"/>
    <mergeCell ref="G268:M268"/>
    <mergeCell ref="G269:M269"/>
    <mergeCell ref="G270:M270"/>
    <mergeCell ref="G271:M271"/>
    <mergeCell ref="G272:M272"/>
    <mergeCell ref="G273:M273"/>
    <mergeCell ref="G274:M274"/>
    <mergeCell ref="G303:M303"/>
    <mergeCell ref="G286:M286"/>
    <mergeCell ref="G287:M287"/>
    <mergeCell ref="G288:M288"/>
    <mergeCell ref="G289:M289"/>
    <mergeCell ref="G290:M290"/>
    <mergeCell ref="G291:M291"/>
    <mergeCell ref="G292:M292"/>
    <mergeCell ref="G293:M293"/>
    <mergeCell ref="G294:M294"/>
    <mergeCell ref="G284:M284"/>
    <mergeCell ref="G285:M285"/>
    <mergeCell ref="G276:M276"/>
    <mergeCell ref="G277:M277"/>
    <mergeCell ref="N271:O271"/>
    <mergeCell ref="N272:O272"/>
    <mergeCell ref="N273:O273"/>
    <mergeCell ref="N274:O274"/>
    <mergeCell ref="N275:O275"/>
    <mergeCell ref="N258:O258"/>
    <mergeCell ref="N259:O259"/>
    <mergeCell ref="N260:O260"/>
    <mergeCell ref="N261:O261"/>
    <mergeCell ref="N262:O262"/>
    <mergeCell ref="N263:O263"/>
    <mergeCell ref="N264:O264"/>
    <mergeCell ref="N265:O265"/>
    <mergeCell ref="N266:O266"/>
    <mergeCell ref="E310:E311"/>
    <mergeCell ref="N284:O284"/>
    <mergeCell ref="N285:O285"/>
    <mergeCell ref="N286:O286"/>
    <mergeCell ref="N287:O287"/>
    <mergeCell ref="N288:O288"/>
    <mergeCell ref="N289:O289"/>
    <mergeCell ref="N290:O290"/>
    <mergeCell ref="N291:O291"/>
    <mergeCell ref="N292:O292"/>
    <mergeCell ref="G304:M304"/>
    <mergeCell ref="G305:M305"/>
    <mergeCell ref="G306:M306"/>
    <mergeCell ref="G307:M307"/>
    <mergeCell ref="G308:M308"/>
    <mergeCell ref="G309:M309"/>
    <mergeCell ref="G295:M295"/>
    <mergeCell ref="G296:M296"/>
    <mergeCell ref="G297:M297"/>
    <mergeCell ref="G298:M298"/>
    <mergeCell ref="G299:M299"/>
    <mergeCell ref="G300:M300"/>
    <mergeCell ref="G301:M301"/>
    <mergeCell ref="G302:M302"/>
    <mergeCell ref="N307:O307"/>
    <mergeCell ref="N308:O308"/>
    <mergeCell ref="N309:O309"/>
    <mergeCell ref="N310:O310"/>
    <mergeCell ref="N311:O311"/>
    <mergeCell ref="N303:O303"/>
    <mergeCell ref="N304:O304"/>
    <mergeCell ref="N305:O305"/>
    <mergeCell ref="N306:O306"/>
    <mergeCell ref="P317:S317"/>
    <mergeCell ref="T317:Y317"/>
    <mergeCell ref="P318:S318"/>
    <mergeCell ref="G310:M310"/>
    <mergeCell ref="G311:M311"/>
    <mergeCell ref="G312:M312"/>
    <mergeCell ref="G313:M313"/>
    <mergeCell ref="G314:M314"/>
    <mergeCell ref="G315:M315"/>
    <mergeCell ref="G316:M316"/>
    <mergeCell ref="G317:M317"/>
    <mergeCell ref="G318:M318"/>
    <mergeCell ref="P312:S312"/>
    <mergeCell ref="T312:Y312"/>
    <mergeCell ref="P313:S313"/>
    <mergeCell ref="T313:Y313"/>
    <mergeCell ref="P314:S314"/>
    <mergeCell ref="T314:Y314"/>
    <mergeCell ref="P315:S315"/>
    <mergeCell ref="T315:Y315"/>
    <mergeCell ref="P316:S316"/>
    <mergeCell ref="T316:Y316"/>
    <mergeCell ref="P310:S310"/>
    <mergeCell ref="T310:Y310"/>
    <mergeCell ref="N319:O319"/>
    <mergeCell ref="N320:O320"/>
    <mergeCell ref="N321:O321"/>
    <mergeCell ref="N322:O322"/>
    <mergeCell ref="N323:O323"/>
    <mergeCell ref="N324:O324"/>
    <mergeCell ref="N325:O325"/>
    <mergeCell ref="E312:E325"/>
    <mergeCell ref="G319:M319"/>
    <mergeCell ref="G320:M320"/>
    <mergeCell ref="G321:M321"/>
    <mergeCell ref="G322:M322"/>
    <mergeCell ref="G323:M323"/>
    <mergeCell ref="G324:M324"/>
    <mergeCell ref="G325:M325"/>
    <mergeCell ref="N312:O312"/>
    <mergeCell ref="N313:O313"/>
    <mergeCell ref="N314:O314"/>
    <mergeCell ref="N315:O315"/>
    <mergeCell ref="N316:O316"/>
    <mergeCell ref="N317:O317"/>
    <mergeCell ref="N318:O318"/>
  </mergeCells>
  <phoneticPr fontId="5"/>
  <conditionalFormatting sqref="I20:M20">
    <cfRule type="expression" dxfId="132" priority="133" stopIfTrue="1">
      <formula>TRIM($I20)=""</formula>
    </cfRule>
  </conditionalFormatting>
  <conditionalFormatting sqref="I22:Y22">
    <cfRule type="expression" dxfId="131" priority="132" stopIfTrue="1">
      <formula>AND(TRIM($I22)&lt;&gt;"", OR(ISERROR(FIND("@"&amp;LEFT($I22,3)&amp;"@", 都道府県3))=FALSE, ISERROR(FIND("@"&amp;LEFT($I22,4)&amp;"@",都道府県4))=FALSE))=FALSE</formula>
    </cfRule>
  </conditionalFormatting>
  <conditionalFormatting sqref="I24:Y24">
    <cfRule type="expression" dxfId="130" priority="131" stopIfTrue="1">
      <formula>TRIM($I24)=""</formula>
    </cfRule>
  </conditionalFormatting>
  <conditionalFormatting sqref="I26:Y26">
    <cfRule type="expression" dxfId="129" priority="130" stopIfTrue="1">
      <formula>TRIM($I26)=""</formula>
    </cfRule>
  </conditionalFormatting>
  <conditionalFormatting sqref="I28:Y28">
    <cfRule type="expression" dxfId="128" priority="129" stopIfTrue="1">
      <formula>TRIM($I28)=""</formula>
    </cfRule>
  </conditionalFormatting>
  <conditionalFormatting sqref="I30:Y30">
    <cfRule type="expression" dxfId="127" priority="128" stopIfTrue="1">
      <formula>OR(TRIM($I30)="", NOT(OR(IFERROR(SEARCH(" ",$I30),0)&gt;0, IFERROR(SEARCH("　",$I30),0)&gt;0)))</formula>
    </cfRule>
  </conditionalFormatting>
  <conditionalFormatting sqref="I32:Y32">
    <cfRule type="expression" dxfId="126" priority="127" stopIfTrue="1">
      <formula>OR(TRIM($I32)="", NOT(OR(IFERROR(SEARCH(" ",$I32),0)&gt;0, IFERROR(SEARCH("　",$I32),0)&gt;0)))</formula>
    </cfRule>
  </conditionalFormatting>
  <conditionalFormatting sqref="I34:M34">
    <cfRule type="expression" dxfId="125" priority="126" stopIfTrue="1">
      <formula>NOT(AND(TRIM($I34)&lt;&gt;"",ISNUMBER(VALUE(SUBSTITUTE($I34,"-",""))), IFERROR(SEARCH("-",$I34),0)&gt;0))</formula>
    </cfRule>
  </conditionalFormatting>
  <conditionalFormatting sqref="I36:M36">
    <cfRule type="expression" dxfId="124" priority="125" stopIfTrue="1">
      <formula>AND(TRIM($I36)&lt;&gt;"", NOT(AND(ISNUMBER(VALUE(SUBSTITUTE($I36,"-",""))), IFERROR(SEARCH("-",$I36),0)&gt;0)))</formula>
    </cfRule>
  </conditionalFormatting>
  <conditionalFormatting sqref="I38:Y38">
    <cfRule type="expression" dxfId="123" priority="124" stopIfTrue="1">
      <formula>NOT(AND(TRIM($I38)&lt;&gt;"", IFERROR(SEARCH("@",$I38),0)&gt;0))</formula>
    </cfRule>
  </conditionalFormatting>
  <conditionalFormatting sqref="I40:M40">
    <cfRule type="expression" dxfId="122" priority="123" stopIfTrue="1">
      <formula>AND($I40&lt;&gt;"一致する", $I40&lt;&gt;"一致しない")</formula>
    </cfRule>
  </conditionalFormatting>
  <conditionalFormatting sqref="I63:M63">
    <cfRule type="expression" dxfId="121" priority="122" stopIfTrue="1">
      <formula>AND($I63&lt;&gt;"しない", $I63&lt;&gt;"する")</formula>
    </cfRule>
  </conditionalFormatting>
  <conditionalFormatting sqref="I69:M69">
    <cfRule type="expression" dxfId="120" priority="121" stopIfTrue="1">
      <formula>OR(AND($I63="する",TRIM($I69)=""),AND($I63="しない",NOT(ISBLANK($I69))))</formula>
    </cfRule>
  </conditionalFormatting>
  <conditionalFormatting sqref="I71:Y71">
    <cfRule type="expression" dxfId="119" priority="120" stopIfTrue="1">
      <formula>OR(AND($I63="する",AND($I71&lt;&gt;"", OR(ISERROR(FIND("@"&amp;LEFT($I71,3)&amp;"@", 都道府県3))=FALSE, ISERROR(FIND("@"&amp;LEFT($I71,4)&amp;"@",都道府県4))=FALSE))=FALSE),AND($I63="しない",NOT(ISBLANK($I71))))</formula>
    </cfRule>
  </conditionalFormatting>
  <conditionalFormatting sqref="I73:Y73">
    <cfRule type="expression" dxfId="118" priority="119" stopIfTrue="1">
      <formula>OR(AND($I63="する",TRIM($I73)=""),AND($I63="しない",NOT(ISBLANK($I73))))</formula>
    </cfRule>
  </conditionalFormatting>
  <conditionalFormatting sqref="I75:Y75">
    <cfRule type="expression" dxfId="117" priority="118" stopIfTrue="1">
      <formula>OR(AND($I63="する",TRIM($I75)=""),AND($I63="しない",NOT(ISBLANK($I75))))</formula>
    </cfRule>
  </conditionalFormatting>
  <conditionalFormatting sqref="I77:Y77">
    <cfRule type="expression" dxfId="116" priority="117" stopIfTrue="1">
      <formula>OR(AND($I63="する",TRIM($I77)=""),AND($I63="しない",NOT(ISBLANK($I77))))</formula>
    </cfRule>
  </conditionalFormatting>
  <conditionalFormatting sqref="I79:Y79">
    <cfRule type="expression" dxfId="115" priority="116" stopIfTrue="1">
      <formula>OR(AND($I63="する",OR(TRIM($I79)="", NOT(OR(IFERROR(SEARCH(" ",$I79),0)&gt;0, IFERROR(SEARCH("　",$I79),0)&gt;0)))),AND($I63="しない",NOT(ISBLANK($I79))))</formula>
    </cfRule>
  </conditionalFormatting>
  <conditionalFormatting sqref="I81:Y81">
    <cfRule type="expression" dxfId="114" priority="115" stopIfTrue="1">
      <formula>OR(AND($I63="する",OR(TRIM($I81)="", NOT(OR(IFERROR(SEARCH(" ",$I81),0)&gt;0, IFERROR(SEARCH("　",$I81),0)&gt;0)))),AND($I63="しない",NOT(ISBLANK($I81))))</formula>
    </cfRule>
  </conditionalFormatting>
  <conditionalFormatting sqref="I83:M83">
    <cfRule type="expression" dxfId="113" priority="114" stopIfTrue="1">
      <formula>OR(AND($I63="する",NOT(AND(TRIM($I83)&lt;&gt;"",ISNUMBER(VALUE(SUBSTITUTE($I83,"-",""))),IFERROR(SEARCH("-",$I83),0)&gt;0))), AND($I63="しない",NOT(ISBLANK($I83))))</formula>
    </cfRule>
  </conditionalFormatting>
  <conditionalFormatting sqref="P83">
    <cfRule type="expression" dxfId="112" priority="113" stopIfTrue="1">
      <formula>AND($I63="しない",NOT(ISBLANK($P83)))</formula>
    </cfRule>
  </conditionalFormatting>
  <conditionalFormatting sqref="I85:M85">
    <cfRule type="expression" dxfId="111" priority="112" stopIfTrue="1">
      <formula>OR(AND($I63="する",AND(TRIM($I85)&lt;&gt;"",NOT(AND(ISNUMBER(VALUE(SUBSTITUTE($I85,"-",""))),IFERROR(SEARCH("-",$I85),0)&gt;0)))), AND($I63="しない",NOT(ISBLANK($I85))))</formula>
    </cfRule>
  </conditionalFormatting>
  <conditionalFormatting sqref="I87:Y87">
    <cfRule type="expression" dxfId="110" priority="111" stopIfTrue="1">
      <formula>OR(AND($I63="する",OR(TRIM($I87)="", NOT(IFERROR(SEARCH("@",$I87),0)&gt;0))),AND($I63="しない",NOT(ISBLANK($I87))))</formula>
    </cfRule>
  </conditionalFormatting>
  <conditionalFormatting sqref="I114:Y114">
    <cfRule type="expression" dxfId="109" priority="110" stopIfTrue="1">
      <formula>AND(TRIM($I114)&lt;&gt;"", NOT(OR(IFERROR(SEARCH(" ",$I114),0)&gt;0, IFERROR(SEARCH("　",$I114),0)&gt;0)))</formula>
    </cfRule>
  </conditionalFormatting>
  <conditionalFormatting sqref="I116:Y116">
    <cfRule type="expression" dxfId="108" priority="109" stopIfTrue="1">
      <formula>AND(TRIM($I116)&lt;&gt;"", NOT(OR(IFERROR(SEARCH(" ",$I116),0)&gt;0, IFERROR(SEARCH("　",$I116),0)&gt;0)))</formula>
    </cfRule>
  </conditionalFormatting>
  <conditionalFormatting sqref="I120:Y120">
    <cfRule type="expression" dxfId="107" priority="108" stopIfTrue="1">
      <formula>AND(TRIM($I120)&lt;&gt;"", AND(OR(ISERROR(FIND("@"&amp;LEFT($I120,3)&amp;"@", 都道府県3))=FALSE, ISERROR(FIND("@"&amp;LEFT($I120,4)&amp;"@",都道府県4))=FALSE))=FALSE)</formula>
    </cfRule>
  </conditionalFormatting>
  <conditionalFormatting sqref="I122:M122">
    <cfRule type="expression" dxfId="106" priority="107" stopIfTrue="1">
      <formula>AND(TRIM($I122)&lt;&gt;"", NOT(AND(ISNUMBER(VALUE(SUBSTITUTE($I122,"-",""))), IFERROR(SEARCH("-",$I122),0)&gt;0)))</formula>
    </cfRule>
  </conditionalFormatting>
  <conditionalFormatting sqref="I124:M124">
    <cfRule type="expression" dxfId="105" priority="106" stopIfTrue="1">
      <formula>AND(TRIM($I124)&lt;&gt;"", NOT(AND(ISNUMBER(VALUE(SUBSTITUTE($I124,"-",""))), IFERROR(SEARCH("-",$I124),0)&gt;0)))</formula>
    </cfRule>
  </conditionalFormatting>
  <conditionalFormatting sqref="I126:Y126">
    <cfRule type="expression" dxfId="104" priority="105" stopIfTrue="1">
      <formula>AND(TRIM($I126)&lt;&gt;"", NOT(IFERROR(SEARCH("@",$I126),0)&gt;0))</formula>
    </cfRule>
  </conditionalFormatting>
  <conditionalFormatting sqref="I153:M153">
    <cfRule type="expression" dxfId="103" priority="104" stopIfTrue="1">
      <formula>AND($I153&lt;&gt;"しない", $I153&lt;&gt;"する")</formula>
    </cfRule>
  </conditionalFormatting>
  <conditionalFormatting sqref="I155:Y155">
    <cfRule type="expression" dxfId="102" priority="103" stopIfTrue="1">
      <formula>AND($I153="する",OR(TRIM($I155)="", NOT(OR(IFERROR(SEARCH(" ",$I155),0)&gt;0, IFERROR(SEARCH("　",$I155),0)&gt;0))))</formula>
    </cfRule>
  </conditionalFormatting>
  <conditionalFormatting sqref="I157:Y157">
    <cfRule type="expression" dxfId="101" priority="102" stopIfTrue="1">
      <formula>AND($I153="する",OR(TRIM($I157)="", NOT(OR(IFERROR(SEARCH(" ",$I157),0)&gt;0, IFERROR(SEARCH("　",$I157),0)&gt;0))))</formula>
    </cfRule>
  </conditionalFormatting>
  <conditionalFormatting sqref="I159:M159">
    <cfRule type="expression" dxfId="100" priority="101" stopIfTrue="1">
      <formula>AND($I153="する",OR(TRIM($I159)="", LEN($I159)&lt;&gt;8, NOT(ISNUMBER(VALUE(I159))), IFERROR(SEARCH("-", $I159),0)&gt;0))</formula>
    </cfRule>
  </conditionalFormatting>
  <conditionalFormatting sqref="I161:M161">
    <cfRule type="expression" dxfId="99" priority="100" stopIfTrue="1">
      <formula>AND($I153="する",TRIM($I161)="")</formula>
    </cfRule>
  </conditionalFormatting>
  <conditionalFormatting sqref="I163:Y163">
    <cfRule type="expression" dxfId="98" priority="99" stopIfTrue="1">
      <formula>AND($I153="する",AND($I163&lt;&gt;"", OR(ISERROR(FIND("@"&amp;LEFT($I163,3)&amp;"@", 都道府県3))=FALSE, ISERROR(FIND("@"&amp;LEFT($I163,4)&amp;"@",都道府県4))=FALSE))=FALSE)</formula>
    </cfRule>
  </conditionalFormatting>
  <conditionalFormatting sqref="I165:M165">
    <cfRule type="expression" dxfId="97" priority="98" stopIfTrue="1">
      <formula>AND($I153="する",NOT(AND(TRIM($I165)&lt;&gt;"",ISNUMBER(VALUE(SUBSTITUTE($I165,"-",""))),IFERROR(SEARCH("-",$I165),0)&gt;0)))</formula>
    </cfRule>
  </conditionalFormatting>
  <conditionalFormatting sqref="I167:M167">
    <cfRule type="expression" dxfId="96" priority="97" stopIfTrue="1">
      <formula>AND($I153="する",AND(TRIM($I167)&lt;&gt;"",NOT(AND(ISNUMBER(VALUE(SUBSTITUTE($I167,"-",""))),IFERROR(SEARCH("-",$I167),0)&gt;0))))</formula>
    </cfRule>
  </conditionalFormatting>
  <conditionalFormatting sqref="I169:Y169">
    <cfRule type="expression" dxfId="95" priority="96" stopIfTrue="1">
      <formula>AND($I153="する",AND(TRIM($I169)&lt;&gt;"", NOT(IFERROR(SEARCH("@",$I169),0)&gt;0)))</formula>
    </cfRule>
  </conditionalFormatting>
  <conditionalFormatting sqref="K183:M183">
    <cfRule type="expression" dxfId="94" priority="95" stopIfTrue="1">
      <formula>$A$182&lt;&gt;0</formula>
    </cfRule>
  </conditionalFormatting>
  <conditionalFormatting sqref="K184:M184">
    <cfRule type="expression" dxfId="93" priority="94" stopIfTrue="1">
      <formula>$A$182&lt;&gt;0</formula>
    </cfRule>
  </conditionalFormatting>
  <conditionalFormatting sqref="N184:V184">
    <cfRule type="expression" dxfId="92" priority="93" stopIfTrue="1">
      <formula>AND($K184="○",ISBLANK($N184))</formula>
    </cfRule>
  </conditionalFormatting>
  <conditionalFormatting sqref="K185:M185">
    <cfRule type="expression" dxfId="91" priority="92" stopIfTrue="1">
      <formula>$A$182&lt;&gt;0</formula>
    </cfRule>
  </conditionalFormatting>
  <conditionalFormatting sqref="N185:V185">
    <cfRule type="expression" dxfId="90" priority="91" stopIfTrue="1">
      <formula>AND($K185="○",ISBLANK($N185))</formula>
    </cfRule>
  </conditionalFormatting>
  <conditionalFormatting sqref="K186:M187">
    <cfRule type="expression" dxfId="89" priority="90" stopIfTrue="1">
      <formula>$A$182&lt;&gt;0</formula>
    </cfRule>
  </conditionalFormatting>
  <conditionalFormatting sqref="N186:V186">
    <cfRule type="expression" dxfId="88" priority="89" stopIfTrue="1">
      <formula>AND($K186="○",ISBLANK($N186))</formula>
    </cfRule>
  </conditionalFormatting>
  <conditionalFormatting sqref="W186:X186">
    <cfRule type="expression" dxfId="87" priority="88" stopIfTrue="1">
      <formula>AND($K186="○",ISBLANK($W186))</formula>
    </cfRule>
  </conditionalFormatting>
  <conditionalFormatting sqref="I189:M189">
    <cfRule type="expression" dxfId="86" priority="87" stopIfTrue="1">
      <formula>TRIM($I189)=""</formula>
    </cfRule>
  </conditionalFormatting>
  <conditionalFormatting sqref="I200:M200">
    <cfRule type="expression" dxfId="85" priority="86" stopIfTrue="1">
      <formula>TRIM($I200)=""</formula>
    </cfRule>
  </conditionalFormatting>
  <conditionalFormatting sqref="I201:M201">
    <cfRule type="expression" dxfId="84" priority="85" stopIfTrue="1">
      <formula>TRIM($I201)=""</formula>
    </cfRule>
  </conditionalFormatting>
  <conditionalFormatting sqref="I202:M202">
    <cfRule type="expression" dxfId="83" priority="84" stopIfTrue="1">
      <formula>TRIM($I202)=""</formula>
    </cfRule>
  </conditionalFormatting>
  <conditionalFormatting sqref="I204:M204">
    <cfRule type="expression" dxfId="82" priority="83" stopIfTrue="1">
      <formula>TRIM($I204)=""</formula>
    </cfRule>
  </conditionalFormatting>
  <conditionalFormatting sqref="I225:M225">
    <cfRule type="expression" dxfId="81" priority="82" stopIfTrue="1">
      <formula>TRIM($I225)=""</formula>
    </cfRule>
  </conditionalFormatting>
  <conditionalFormatting sqref="I226:M226">
    <cfRule type="expression" dxfId="80" priority="81" stopIfTrue="1">
      <formula>TRIM($I226)=""</formula>
    </cfRule>
  </conditionalFormatting>
  <conditionalFormatting sqref="S231:Y231">
    <cfRule type="expression" dxfId="79" priority="80" stopIfTrue="1">
      <formula>TRIM($S231)=""</formula>
    </cfRule>
  </conditionalFormatting>
  <conditionalFormatting sqref="S232:Y232">
    <cfRule type="expression" dxfId="78" priority="79" stopIfTrue="1">
      <formula>TRIM($S232)=""</formula>
    </cfRule>
  </conditionalFormatting>
  <conditionalFormatting sqref="N258:O258">
    <cfRule type="expression" dxfId="77" priority="78" stopIfTrue="1">
      <formula>希望&lt;&gt;0</formula>
    </cfRule>
  </conditionalFormatting>
  <conditionalFormatting sqref="N259:O259">
    <cfRule type="expression" dxfId="76" priority="77" stopIfTrue="1">
      <formula>希望&lt;&gt;0</formula>
    </cfRule>
  </conditionalFormatting>
  <conditionalFormatting sqref="N260:O260">
    <cfRule type="expression" dxfId="75" priority="76" stopIfTrue="1">
      <formula>希望&lt;&gt;0</formula>
    </cfRule>
  </conditionalFormatting>
  <conditionalFormatting sqref="N261:O261">
    <cfRule type="expression" dxfId="74" priority="75" stopIfTrue="1">
      <formula>希望&lt;&gt;0</formula>
    </cfRule>
  </conditionalFormatting>
  <conditionalFormatting sqref="N262:O262">
    <cfRule type="expression" dxfId="73" priority="74" stopIfTrue="1">
      <formula>希望&lt;&gt;0</formula>
    </cfRule>
  </conditionalFormatting>
  <conditionalFormatting sqref="N263:O263">
    <cfRule type="expression" dxfId="72" priority="73" stopIfTrue="1">
      <formula>希望&lt;&gt;0</formula>
    </cfRule>
  </conditionalFormatting>
  <conditionalFormatting sqref="T263:Y263">
    <cfRule type="expression" dxfId="71" priority="72" stopIfTrue="1">
      <formula>AND(N263="○", TRIM(T263)="")</formula>
    </cfRule>
  </conditionalFormatting>
  <conditionalFormatting sqref="N264:O264">
    <cfRule type="expression" dxfId="70" priority="71" stopIfTrue="1">
      <formula>希望&lt;&gt;0</formula>
    </cfRule>
  </conditionalFormatting>
  <conditionalFormatting sqref="N265:O265">
    <cfRule type="expression" dxfId="69" priority="70" stopIfTrue="1">
      <formula>希望&lt;&gt;0</formula>
    </cfRule>
  </conditionalFormatting>
  <conditionalFormatting sqref="N266:O266">
    <cfRule type="expression" dxfId="68" priority="69" stopIfTrue="1">
      <formula>希望&lt;&gt;0</formula>
    </cfRule>
  </conditionalFormatting>
  <conditionalFormatting sqref="N267:O267">
    <cfRule type="expression" dxfId="67" priority="68" stopIfTrue="1">
      <formula>希望&lt;&gt;0</formula>
    </cfRule>
  </conditionalFormatting>
  <conditionalFormatting sqref="N268:O268">
    <cfRule type="expression" dxfId="66" priority="67" stopIfTrue="1">
      <formula>希望&lt;&gt;0</formula>
    </cfRule>
  </conditionalFormatting>
  <conditionalFormatting sqref="T268:Y268">
    <cfRule type="expression" dxfId="65" priority="66" stopIfTrue="1">
      <formula>AND(N268="○", TRIM(T268)="")</formula>
    </cfRule>
  </conditionalFormatting>
  <conditionalFormatting sqref="N269:O269">
    <cfRule type="expression" dxfId="64" priority="65" stopIfTrue="1">
      <formula>希望&lt;&gt;0</formula>
    </cfRule>
  </conditionalFormatting>
  <conditionalFormatting sqref="N270:O270">
    <cfRule type="expression" dxfId="63" priority="64" stopIfTrue="1">
      <formula>希望&lt;&gt;0</formula>
    </cfRule>
  </conditionalFormatting>
  <conditionalFormatting sqref="N271:O271">
    <cfRule type="expression" dxfId="62" priority="63" stopIfTrue="1">
      <formula>希望&lt;&gt;0</formula>
    </cfRule>
  </conditionalFormatting>
  <conditionalFormatting sqref="N272:O272">
    <cfRule type="expression" dxfId="61" priority="62" stopIfTrue="1">
      <formula>希望&lt;&gt;0</formula>
    </cfRule>
  </conditionalFormatting>
  <conditionalFormatting sqref="N273:O273">
    <cfRule type="expression" dxfId="60" priority="61" stopIfTrue="1">
      <formula>希望&lt;&gt;0</formula>
    </cfRule>
  </conditionalFormatting>
  <conditionalFormatting sqref="N274:O274">
    <cfRule type="expression" dxfId="59" priority="60" stopIfTrue="1">
      <formula>希望&lt;&gt;0</formula>
    </cfRule>
  </conditionalFormatting>
  <conditionalFormatting sqref="N275:O275">
    <cfRule type="expression" dxfId="58" priority="59" stopIfTrue="1">
      <formula>希望&lt;&gt;0</formula>
    </cfRule>
  </conditionalFormatting>
  <conditionalFormatting sqref="N276:O276">
    <cfRule type="expression" dxfId="57" priority="58" stopIfTrue="1">
      <formula>希望&lt;&gt;0</formula>
    </cfRule>
  </conditionalFormatting>
  <conditionalFormatting sqref="N277:O277">
    <cfRule type="expression" dxfId="56" priority="57" stopIfTrue="1">
      <formula>希望&lt;&gt;0</formula>
    </cfRule>
  </conditionalFormatting>
  <conditionalFormatting sqref="N278:O278">
    <cfRule type="expression" dxfId="55" priority="56" stopIfTrue="1">
      <formula>希望&lt;&gt;0</formula>
    </cfRule>
  </conditionalFormatting>
  <conditionalFormatting sqref="T278:Y278">
    <cfRule type="expression" dxfId="54" priority="55" stopIfTrue="1">
      <formula>AND(N278="○", TRIM(T278)="")</formula>
    </cfRule>
  </conditionalFormatting>
  <conditionalFormatting sqref="N279:O279">
    <cfRule type="expression" dxfId="53" priority="54" stopIfTrue="1">
      <formula>希望&lt;&gt;0</formula>
    </cfRule>
  </conditionalFormatting>
  <conditionalFormatting sqref="N280:O280">
    <cfRule type="expression" dxfId="52" priority="53" stopIfTrue="1">
      <formula>希望&lt;&gt;0</formula>
    </cfRule>
  </conditionalFormatting>
  <conditionalFormatting sqref="N281:O281">
    <cfRule type="expression" dxfId="51" priority="52" stopIfTrue="1">
      <formula>希望&lt;&gt;0</formula>
    </cfRule>
  </conditionalFormatting>
  <conditionalFormatting sqref="N282:O282">
    <cfRule type="expression" dxfId="50" priority="51" stopIfTrue="1">
      <formula>希望&lt;&gt;0</formula>
    </cfRule>
  </conditionalFormatting>
  <conditionalFormatting sqref="N283:O283">
    <cfRule type="expression" dxfId="49" priority="50" stopIfTrue="1">
      <formula>希望&lt;&gt;0</formula>
    </cfRule>
  </conditionalFormatting>
  <conditionalFormatting sqref="T283:Y283">
    <cfRule type="expression" dxfId="48" priority="49" stopIfTrue="1">
      <formula>AND(N283="○", TRIM(T283)="")</formula>
    </cfRule>
  </conditionalFormatting>
  <conditionalFormatting sqref="N284:O284">
    <cfRule type="expression" dxfId="47" priority="48" stopIfTrue="1">
      <formula>希望&lt;&gt;0</formula>
    </cfRule>
  </conditionalFormatting>
  <conditionalFormatting sqref="N285:O285">
    <cfRule type="expression" dxfId="46" priority="47" stopIfTrue="1">
      <formula>希望&lt;&gt;0</formula>
    </cfRule>
  </conditionalFormatting>
  <conditionalFormatting sqref="N286:O286">
    <cfRule type="expression" dxfId="45" priority="46" stopIfTrue="1">
      <formula>希望&lt;&gt;0</formula>
    </cfRule>
  </conditionalFormatting>
  <conditionalFormatting sqref="N287:O287">
    <cfRule type="expression" dxfId="44" priority="45" stopIfTrue="1">
      <formula>希望&lt;&gt;0</formula>
    </cfRule>
  </conditionalFormatting>
  <conditionalFormatting sqref="N288:O288">
    <cfRule type="expression" dxfId="43" priority="44" stopIfTrue="1">
      <formula>希望&lt;&gt;0</formula>
    </cfRule>
  </conditionalFormatting>
  <conditionalFormatting sqref="N289:O289">
    <cfRule type="expression" dxfId="42" priority="43" stopIfTrue="1">
      <formula>希望&lt;&gt;0</formula>
    </cfRule>
  </conditionalFormatting>
  <conditionalFormatting sqref="T289:Y289">
    <cfRule type="expression" dxfId="41" priority="42" stopIfTrue="1">
      <formula>AND(N289="○", TRIM(T289)="")</formula>
    </cfRule>
  </conditionalFormatting>
  <conditionalFormatting sqref="N290:O290">
    <cfRule type="expression" dxfId="40" priority="41" stopIfTrue="1">
      <formula>希望&lt;&gt;0</formula>
    </cfRule>
  </conditionalFormatting>
  <conditionalFormatting sqref="N291:O291">
    <cfRule type="expression" dxfId="39" priority="40" stopIfTrue="1">
      <formula>希望&lt;&gt;0</formula>
    </cfRule>
  </conditionalFormatting>
  <conditionalFormatting sqref="N292:O292">
    <cfRule type="expression" dxfId="38" priority="39" stopIfTrue="1">
      <formula>希望&lt;&gt;0</formula>
    </cfRule>
  </conditionalFormatting>
  <conditionalFormatting sqref="N293:O293">
    <cfRule type="expression" dxfId="37" priority="38" stopIfTrue="1">
      <formula>希望&lt;&gt;0</formula>
    </cfRule>
  </conditionalFormatting>
  <conditionalFormatting sqref="N294:O294">
    <cfRule type="expression" dxfId="36" priority="37" stopIfTrue="1">
      <formula>希望&lt;&gt;0</formula>
    </cfRule>
  </conditionalFormatting>
  <conditionalFormatting sqref="T294:Y294">
    <cfRule type="expression" dxfId="35" priority="36" stopIfTrue="1">
      <formula>AND(N294="○", TRIM(T294)="")</formula>
    </cfRule>
  </conditionalFormatting>
  <conditionalFormatting sqref="N295:O295">
    <cfRule type="expression" dxfId="34" priority="35" stopIfTrue="1">
      <formula>希望&lt;&gt;0</formula>
    </cfRule>
  </conditionalFormatting>
  <conditionalFormatting sqref="N296:O296">
    <cfRule type="expression" dxfId="33" priority="34" stopIfTrue="1">
      <formula>希望&lt;&gt;0</formula>
    </cfRule>
  </conditionalFormatting>
  <conditionalFormatting sqref="N297:O297">
    <cfRule type="expression" dxfId="32" priority="33" stopIfTrue="1">
      <formula>希望&lt;&gt;0</formula>
    </cfRule>
  </conditionalFormatting>
  <conditionalFormatting sqref="N298:O298">
    <cfRule type="expression" dxfId="31" priority="32" stopIfTrue="1">
      <formula>希望&lt;&gt;0</formula>
    </cfRule>
  </conditionalFormatting>
  <conditionalFormatting sqref="N299:O299">
    <cfRule type="expression" dxfId="30" priority="31" stopIfTrue="1">
      <formula>希望&lt;&gt;0</formula>
    </cfRule>
  </conditionalFormatting>
  <conditionalFormatting sqref="N300:O300">
    <cfRule type="expression" dxfId="29" priority="30" stopIfTrue="1">
      <formula>希望&lt;&gt;0</formula>
    </cfRule>
  </conditionalFormatting>
  <conditionalFormatting sqref="N301:O301">
    <cfRule type="expression" dxfId="28" priority="29" stopIfTrue="1">
      <formula>希望&lt;&gt;0</formula>
    </cfRule>
  </conditionalFormatting>
  <conditionalFormatting sqref="N302:O302">
    <cfRule type="expression" dxfId="27" priority="28" stopIfTrue="1">
      <formula>希望&lt;&gt;0</formula>
    </cfRule>
  </conditionalFormatting>
  <conditionalFormatting sqref="N303:O303">
    <cfRule type="expression" dxfId="26" priority="27" stopIfTrue="1">
      <formula>希望&lt;&gt;0</formula>
    </cfRule>
  </conditionalFormatting>
  <conditionalFormatting sqref="N304:O304">
    <cfRule type="expression" dxfId="25" priority="26" stopIfTrue="1">
      <formula>希望&lt;&gt;0</formula>
    </cfRule>
  </conditionalFormatting>
  <conditionalFormatting sqref="T304:Y304">
    <cfRule type="expression" dxfId="24" priority="25" stopIfTrue="1">
      <formula>AND(N304="○", TRIM(T304)="")</formula>
    </cfRule>
  </conditionalFormatting>
  <conditionalFormatting sqref="N305:O305">
    <cfRule type="expression" dxfId="23" priority="24" stopIfTrue="1">
      <formula>希望&lt;&gt;0</formula>
    </cfRule>
  </conditionalFormatting>
  <conditionalFormatting sqref="N306:O306">
    <cfRule type="expression" dxfId="22" priority="23" stopIfTrue="1">
      <formula>希望&lt;&gt;0</formula>
    </cfRule>
  </conditionalFormatting>
  <conditionalFormatting sqref="N307:O307">
    <cfRule type="expression" dxfId="21" priority="22" stopIfTrue="1">
      <formula>希望&lt;&gt;0</formula>
    </cfRule>
  </conditionalFormatting>
  <conditionalFormatting sqref="N308:O308">
    <cfRule type="expression" dxfId="20" priority="21" stopIfTrue="1">
      <formula>希望&lt;&gt;0</formula>
    </cfRule>
  </conditionalFormatting>
  <conditionalFormatting sqref="N309:O309">
    <cfRule type="expression" dxfId="19" priority="20" stopIfTrue="1">
      <formula>希望&lt;&gt;0</formula>
    </cfRule>
  </conditionalFormatting>
  <conditionalFormatting sqref="T309:Y309">
    <cfRule type="expression" dxfId="18" priority="19" stopIfTrue="1">
      <formula>AND(N309="○", TRIM(T309)="")</formula>
    </cfRule>
  </conditionalFormatting>
  <conditionalFormatting sqref="N310:O310">
    <cfRule type="expression" dxfId="17" priority="18" stopIfTrue="1">
      <formula>希望&lt;&gt;0</formula>
    </cfRule>
  </conditionalFormatting>
  <conditionalFormatting sqref="N311:O311">
    <cfRule type="expression" dxfId="16" priority="17" stopIfTrue="1">
      <formula>希望&lt;&gt;0</formula>
    </cfRule>
  </conditionalFormatting>
  <conditionalFormatting sqref="T311:Y311">
    <cfRule type="expression" dxfId="15" priority="16" stopIfTrue="1">
      <formula>AND(N311="○", TRIM(T311)="")</formula>
    </cfRule>
  </conditionalFormatting>
  <conditionalFormatting sqref="N312:O312">
    <cfRule type="expression" dxfId="14" priority="15" stopIfTrue="1">
      <formula>希望&lt;&gt;0</formula>
    </cfRule>
  </conditionalFormatting>
  <conditionalFormatting sqref="N313:O313">
    <cfRule type="expression" dxfId="13" priority="14" stopIfTrue="1">
      <formula>希望&lt;&gt;0</formula>
    </cfRule>
  </conditionalFormatting>
  <conditionalFormatting sqref="N314:O314">
    <cfRule type="expression" dxfId="12" priority="13" stopIfTrue="1">
      <formula>希望&lt;&gt;0</formula>
    </cfRule>
  </conditionalFormatting>
  <conditionalFormatting sqref="N315:O315">
    <cfRule type="expression" dxfId="11" priority="12" stopIfTrue="1">
      <formula>希望&lt;&gt;0</formula>
    </cfRule>
  </conditionalFormatting>
  <conditionalFormatting sqref="N316:O316">
    <cfRule type="expression" dxfId="10" priority="11" stopIfTrue="1">
      <formula>希望&lt;&gt;0</formula>
    </cfRule>
  </conditionalFormatting>
  <conditionalFormatting sqref="N317:O317">
    <cfRule type="expression" dxfId="9" priority="10" stopIfTrue="1">
      <formula>希望&lt;&gt;0</formula>
    </cfRule>
  </conditionalFormatting>
  <conditionalFormatting sqref="N318:O318">
    <cfRule type="expression" dxfId="8" priority="9" stopIfTrue="1">
      <formula>希望&lt;&gt;0</formula>
    </cfRule>
  </conditionalFormatting>
  <conditionalFormatting sqref="N319:O319">
    <cfRule type="expression" dxfId="7" priority="8" stopIfTrue="1">
      <formula>希望&lt;&gt;0</formula>
    </cfRule>
  </conditionalFormatting>
  <conditionalFormatting sqref="N320:O320">
    <cfRule type="expression" dxfId="6" priority="7" stopIfTrue="1">
      <formula>希望&lt;&gt;0</formula>
    </cfRule>
  </conditionalFormatting>
  <conditionalFormatting sqref="N321:O321">
    <cfRule type="expression" dxfId="5" priority="6" stopIfTrue="1">
      <formula>希望&lt;&gt;0</formula>
    </cfRule>
  </conditionalFormatting>
  <conditionalFormatting sqref="N322:O322">
    <cfRule type="expression" dxfId="4" priority="5" stopIfTrue="1">
      <formula>希望&lt;&gt;0</formula>
    </cfRule>
  </conditionalFormatting>
  <conditionalFormatting sqref="N323:O323">
    <cfRule type="expression" dxfId="3" priority="4" stopIfTrue="1">
      <formula>希望&lt;&gt;0</formula>
    </cfRule>
  </conditionalFormatting>
  <conditionalFormatting sqref="N324:O324">
    <cfRule type="expression" dxfId="2" priority="3" stopIfTrue="1">
      <formula>希望&lt;&gt;0</formula>
    </cfRule>
  </conditionalFormatting>
  <conditionalFormatting sqref="N325:O325">
    <cfRule type="expression" dxfId="1" priority="2" stopIfTrue="1">
      <formula>希望&lt;&gt;0</formula>
    </cfRule>
  </conditionalFormatting>
  <conditionalFormatting sqref="T325:Y325">
    <cfRule type="expression" dxfId="0" priority="1" stopIfTrue="1">
      <formula>AND(N325="○", TRIM(T325)="")</formula>
    </cfRule>
  </conditionalFormatting>
  <dataValidations count="296">
    <dataValidation type="whole" imeMode="halfAlpha" allowBlank="1" showInputMessage="1" showErrorMessage="1" error="7桁の数字を入力してください" sqref="I20:M20" xr:uid="{EED7B278-AD04-48BA-B790-9402EDEDA0C1}">
      <formula1>0</formula1>
      <formula2>9999999</formula2>
    </dataValidation>
    <dataValidation errorStyle="warning" imeMode="hiragana" allowBlank="1" showInputMessage="1" showErrorMessage="1" sqref="I22:Y22" xr:uid="{4C31E659-64D3-47E0-977D-40166CA0E0DB}"/>
    <dataValidation errorStyle="warning" imeMode="fullKatakana" allowBlank="1" showInputMessage="1" showErrorMessage="1" sqref="I24:Y24" xr:uid="{98BDAB91-C8FA-4778-9304-47B18F5C0FC9}"/>
    <dataValidation errorStyle="warning" imeMode="hiragana" allowBlank="1" showInputMessage="1" showErrorMessage="1" sqref="I26:Y26" xr:uid="{C5EEE7D1-71E0-45FF-BB84-FB4DFB1E4CB3}"/>
    <dataValidation errorStyle="warning" imeMode="hiragana" allowBlank="1" showInputMessage="1" showErrorMessage="1" sqref="I28:Y28" xr:uid="{DEAAC553-F1D8-492F-866E-8CEDD3B0290E}"/>
    <dataValidation errorStyle="warning" imeMode="fullKatakana" allowBlank="1" showInputMessage="1" showErrorMessage="1" sqref="I30:Y30" xr:uid="{84281874-CDBA-4D05-8667-5B36A2B8DBDB}"/>
    <dataValidation errorStyle="warning" imeMode="hiragana" allowBlank="1" showInputMessage="1" showErrorMessage="1" sqref="I32:Y32" xr:uid="{C76AB661-12B0-4D14-B892-4167BC0F29E4}"/>
    <dataValidation errorStyle="warning" imeMode="halfAlpha" allowBlank="1" showInputMessage="1" showErrorMessage="1" sqref="I34:M34" xr:uid="{47332B4A-0339-45E7-AFBE-156DDC706FBD}"/>
    <dataValidation errorStyle="warning" imeMode="halfAlpha" allowBlank="1" showInputMessage="1" showErrorMessage="1" sqref="P34" xr:uid="{265BD4E6-1ED5-4BC0-A697-474D84F17089}"/>
    <dataValidation errorStyle="warning" imeMode="halfAlpha" allowBlank="1" showInputMessage="1" showErrorMessage="1" sqref="I36:M36" xr:uid="{29FE4CF3-602F-4E75-99A3-853CE4BDF6DF}"/>
    <dataValidation errorStyle="warning" imeMode="halfAlpha" allowBlank="1" showInputMessage="1" showErrorMessage="1" sqref="I38:Y38" xr:uid="{761858BD-73B3-49A1-959B-6BEB2D14C933}"/>
    <dataValidation type="list" imeMode="halfAlpha" allowBlank="1" showInputMessage="1" showErrorMessage="1" error="リストから選択してください" sqref="I40:M40" xr:uid="{5B4BD4C6-DA86-4B9D-B1AD-00ECF72774C8}">
      <formula1>"一致する,一致しない"</formula1>
    </dataValidation>
    <dataValidation type="list" imeMode="halfAlpha" allowBlank="1" showInputMessage="1" showErrorMessage="1" error="リストから選択してください" sqref="I63:M63" xr:uid="{10BA829D-49C9-4FBF-A6C5-F1D80409CB2D}">
      <formula1>"しない,する"</formula1>
    </dataValidation>
    <dataValidation type="whole" imeMode="halfAlpha" allowBlank="1" showInputMessage="1" showErrorMessage="1" error="7桁の数字を入力してください" sqref="I69:M69" xr:uid="{EA721F2D-2BD4-4F9A-9CC9-7AE270422C9B}">
      <formula1>0</formula1>
      <formula2>9999999</formula2>
    </dataValidation>
    <dataValidation errorStyle="warning" imeMode="hiragana" allowBlank="1" showInputMessage="1" showErrorMessage="1" sqref="I71:Y71" xr:uid="{79C85EF8-D5F9-42BE-A152-0F0A54563271}"/>
    <dataValidation errorStyle="warning" imeMode="fullKatakana" allowBlank="1" showInputMessage="1" showErrorMessage="1" sqref="I73:Y73" xr:uid="{811A5294-B8F9-40A0-B442-55A826C51DAA}"/>
    <dataValidation errorStyle="warning" imeMode="hiragana" allowBlank="1" showInputMessage="1" showErrorMessage="1" sqref="I75:Y75" xr:uid="{93EE2673-1C05-441E-8C79-9739EF1C1238}"/>
    <dataValidation errorStyle="warning" imeMode="hiragana" allowBlank="1" showInputMessage="1" showErrorMessage="1" sqref="I77:Y77" xr:uid="{9889A2FE-6F43-426E-BDC1-A79FDB393023}"/>
    <dataValidation errorStyle="warning" imeMode="fullKatakana" allowBlank="1" showInputMessage="1" showErrorMessage="1" sqref="I79:Y79" xr:uid="{48E5E371-18FD-4E8C-BE58-E44B72D9641C}"/>
    <dataValidation errorStyle="warning" imeMode="hiragana" allowBlank="1" showInputMessage="1" showErrorMessage="1" sqref="I81:Y81" xr:uid="{F0DBDCB6-1872-4EC0-BDA7-55E4D529F93F}"/>
    <dataValidation errorStyle="warning" imeMode="halfAlpha" allowBlank="1" showInputMessage="1" showErrorMessage="1" sqref="I83:M83" xr:uid="{30227A63-FFC1-400B-BBAF-541CB43544A6}"/>
    <dataValidation errorStyle="warning" imeMode="halfAlpha" allowBlank="1" showInputMessage="1" showErrorMessage="1" sqref="P83" xr:uid="{839B0BA1-030B-47CB-99DA-1B3EEAD332A3}"/>
    <dataValidation errorStyle="warning" imeMode="halfAlpha" allowBlank="1" showInputMessage="1" showErrorMessage="1" sqref="I85:M85" xr:uid="{1F83F772-15CD-4747-A89E-AA8E090B9515}"/>
    <dataValidation errorStyle="warning" imeMode="halfAlpha" allowBlank="1" showInputMessage="1" showErrorMessage="1" sqref="I87:Y87" xr:uid="{96CA2DF3-FD51-4778-965A-4C22D05E6EA3}"/>
    <dataValidation errorStyle="warning" imeMode="hiragana" allowBlank="1" showInputMessage="1" showErrorMessage="1" sqref="I112:Y112" xr:uid="{1CCBA77F-597A-4797-90B9-A10C025017C0}"/>
    <dataValidation errorStyle="warning" imeMode="fullKatakana" allowBlank="1" showInputMessage="1" showErrorMessage="1" sqref="I114:Y114" xr:uid="{59A6455D-F430-4815-861B-F4CFDA7B28AF}"/>
    <dataValidation errorStyle="warning" imeMode="hiragana" allowBlank="1" showInputMessage="1" showErrorMessage="1" sqref="I116:Y116" xr:uid="{9F45B42F-4DC3-4529-84A1-DDCE983E1681}"/>
    <dataValidation type="whole" imeMode="halfAlpha" allowBlank="1" showInputMessage="1" showErrorMessage="1" error="7桁の数字を入力してください" sqref="I118:M118" xr:uid="{6C1D97F5-5D63-4387-A52C-004324561059}">
      <formula1>0</formula1>
      <formula2>9999999</formula2>
    </dataValidation>
    <dataValidation errorStyle="warning" imeMode="hiragana" allowBlank="1" showInputMessage="1" showErrorMessage="1" sqref="I120:Y120" xr:uid="{0F03B108-91E1-45FD-8058-A961AA6D28EA}"/>
    <dataValidation errorStyle="warning" imeMode="halfAlpha" allowBlank="1" showInputMessage="1" showErrorMessage="1" sqref="I122:M122" xr:uid="{4CC90A4B-4EAC-4CF3-A100-E99D6C7DD542}"/>
    <dataValidation errorStyle="warning" imeMode="halfAlpha" allowBlank="1" showInputMessage="1" showErrorMessage="1" sqref="P122" xr:uid="{5A2ACB61-2204-41EF-82E5-6F76380E97DE}"/>
    <dataValidation errorStyle="warning" imeMode="halfAlpha" allowBlank="1" showInputMessage="1" showErrorMessage="1" sqref="I124:M124" xr:uid="{728DB97E-BE6C-40E3-8AF5-D4F1C34C7B4F}"/>
    <dataValidation errorStyle="warning" imeMode="halfAlpha" allowBlank="1" showInputMessage="1" showErrorMessage="1" sqref="I126:Y126" xr:uid="{E5CD2500-6A01-4764-87FF-ED4633DBBF61}"/>
    <dataValidation type="list" imeMode="halfAlpha" allowBlank="1" showInputMessage="1" showErrorMessage="1" error="リストから選択してください" sqref="I153:M153" xr:uid="{0E673467-CFC0-40F8-87B3-C348568FCBA4}">
      <formula1>"しない,する"</formula1>
    </dataValidation>
    <dataValidation errorStyle="warning" imeMode="fullKatakana" allowBlank="1" showInputMessage="1" showErrorMessage="1" sqref="I155:Y155" xr:uid="{C991CE32-57C4-4F38-9080-3B09CAB3493E}"/>
    <dataValidation errorStyle="warning" imeMode="hiragana" allowBlank="1" showInputMessage="1" showErrorMessage="1" sqref="I157:Y157" xr:uid="{50C95DBC-C98B-4C67-AD47-5AA6DBF12BDA}"/>
    <dataValidation errorStyle="warning" imeMode="halfAlpha" allowBlank="1" showInputMessage="1" showErrorMessage="1" sqref="I159:M159" xr:uid="{C1B59A83-BB37-4F84-B071-8025FB984B90}"/>
    <dataValidation type="whole" imeMode="halfAlpha" allowBlank="1" showInputMessage="1" showErrorMessage="1" error="7桁の数字を入力してください" sqref="I161:M161" xr:uid="{B295E449-A759-4A9D-BBBD-6C51C45AD58B}">
      <formula1>0</formula1>
      <formula2>9999999</formula2>
    </dataValidation>
    <dataValidation errorStyle="warning" imeMode="hiragana" allowBlank="1" showInputMessage="1" showErrorMessage="1" sqref="I163:Y163" xr:uid="{F2FE9B45-1058-4191-94D8-E5718F1B6E16}"/>
    <dataValidation errorStyle="warning" imeMode="halfAlpha" allowBlank="1" showInputMessage="1" showErrorMessage="1" sqref="I165:M165" xr:uid="{FEADB855-1CD6-46FB-AA0C-3C609CAD0199}"/>
    <dataValidation errorStyle="warning" imeMode="halfAlpha" allowBlank="1" showInputMessage="1" showErrorMessage="1" sqref="I167:M167" xr:uid="{C06BF62B-7FFC-4145-A04F-8C0CCFB82ECB}"/>
    <dataValidation errorStyle="warning" imeMode="halfAlpha" allowBlank="1" showInputMessage="1" showErrorMessage="1" sqref="I169:Y169" xr:uid="{B1DE98CA-E123-4578-94A3-44E290A6CE9F}"/>
    <dataValidation type="date" imeMode="halfAlpha" allowBlank="1" showInputMessage="1" showErrorMessage="1" error="有効な日付を入力してください" sqref="I176:M176" xr:uid="{0C0DF784-2A1F-447D-A2A3-84445AF8D590}">
      <formula1>92</formula1>
      <formula2>73415</formula2>
    </dataValidation>
    <dataValidation errorStyle="warning" imeMode="hiragana" allowBlank="1" showInputMessage="1" showErrorMessage="1" sqref="I178:M178" xr:uid="{285AB8D9-EC2D-4A3F-BBD4-3266F375FF29}"/>
    <dataValidation type="list" imeMode="halfAlpha" allowBlank="1" showInputMessage="1" showErrorMessage="1" error="リストから選択してください" sqref="K183:M183" xr:uid="{7A399E4C-6EBB-4E2C-9800-CD7E905059F2}">
      <formula1>"○,　"</formula1>
    </dataValidation>
    <dataValidation type="list" imeMode="halfAlpha" allowBlank="1" showInputMessage="1" showErrorMessage="1" error="リストから選択してください" sqref="K184:M184" xr:uid="{D0230D35-B370-40A5-BFAC-C8BA5D188502}">
      <formula1>"○,　"</formula1>
    </dataValidation>
    <dataValidation errorStyle="warning" imeMode="hiragana" allowBlank="1" showInputMessage="1" showErrorMessage="1" sqref="N184:V184" xr:uid="{F5BB154D-76C2-477A-B3A8-1E083F342C3D}"/>
    <dataValidation type="list" imeMode="halfAlpha" allowBlank="1" showInputMessage="1" showErrorMessage="1" error="リストから選択してください" sqref="K185:M185" xr:uid="{E27B64D6-B667-4276-8AA3-1F48853C79A2}">
      <formula1>"○,　"</formula1>
    </dataValidation>
    <dataValidation errorStyle="warning" imeMode="hiragana" allowBlank="1" showInputMessage="1" showErrorMessage="1" sqref="N185:V185" xr:uid="{C163C04E-3368-439D-9F7C-C7F463A262ED}"/>
    <dataValidation type="list" imeMode="halfAlpha" allowBlank="1" showInputMessage="1" showErrorMessage="1" error="リストから選択してください" sqref="K186:M187" xr:uid="{2EFEC43D-2646-4D8D-92C8-D07B926C8844}">
      <formula1>"○,　"</formula1>
    </dataValidation>
    <dataValidation errorStyle="warning" imeMode="hiragana" allowBlank="1" showInputMessage="1" showErrorMessage="1" sqref="N186:V186" xr:uid="{83B342B2-FA5E-4F43-86CC-3F0EA3F51576}"/>
    <dataValidation type="whole" imeMode="halfAlpha" allowBlank="1" showInputMessage="1" showErrorMessage="1" error="有効な数字を入力してください" sqref="W186:X186" xr:uid="{E04734C3-DCFF-4851-9FAE-02B5BC80FD81}">
      <formula1>0</formula1>
      <formula2>100</formula2>
    </dataValidation>
    <dataValidation errorStyle="warning" imeMode="hiragana" allowBlank="1" showInputMessage="1" showErrorMessage="1" sqref="N187:V187" xr:uid="{1B6B51FF-2F98-4120-B054-E7518FC69457}"/>
    <dataValidation type="whole" imeMode="halfAlpha" allowBlank="1" showInputMessage="1" showErrorMessage="1" error="有効な数字を入力してください" sqref="W187:X187" xr:uid="{F574037A-D421-40F7-BD8D-17328DBD2BB9}">
      <formula1>0</formula1>
      <formula2>100</formula2>
    </dataValidation>
    <dataValidation type="whole" imeMode="halfAlpha" allowBlank="1" showInputMessage="1" showErrorMessage="1" error="有効な数字を入力してください" sqref="I189:M189" xr:uid="{40354B33-892B-442C-B928-2DFDAB376493}">
      <formula1>0</formula1>
      <formula2>9999999999</formula2>
    </dataValidation>
    <dataValidation type="date" imeMode="halfAlpha" allowBlank="1" showInputMessage="1" showErrorMessage="1" error="有効な日付を入力してください" sqref="I191:M191" xr:uid="{DCAED12A-3266-4712-BE4B-7E62E51045D5}">
      <formula1>92</formula1>
      <formula2>73415</formula2>
    </dataValidation>
    <dataValidation type="date" imeMode="halfAlpha" allowBlank="1" showInputMessage="1" showErrorMessage="1" error="有効な日付を入力してください" sqref="I193:M193" xr:uid="{4A599A4A-CA09-4987-8CD4-792EBAE9CF93}">
      <formula1>92</formula1>
      <formula2>73415</formula2>
    </dataValidation>
    <dataValidation type="date" imeMode="halfAlpha" allowBlank="1" showInputMessage="1" showErrorMessage="1" error="有効な日付を入力してください" sqref="I195:M195" xr:uid="{0910D6DB-1EAA-405F-86C8-D6C9D332113C}">
      <formula1>92</formula1>
      <formula2>73415</formula2>
    </dataValidation>
    <dataValidation type="date" imeMode="halfAlpha" allowBlank="1" showInputMessage="1" showErrorMessage="1" error="有効な日付を入力してください" sqref="O195:R195" xr:uid="{8359DD0D-85A7-42A6-9AE2-338BE85592A8}">
      <formula1>92</formula1>
      <formula2>73415</formula2>
    </dataValidation>
    <dataValidation type="date" imeMode="halfAlpha" allowBlank="1" showInputMessage="1" showErrorMessage="1" error="有効な日付を入力してください" sqref="I197:M197" xr:uid="{9A2768B4-CAF5-405D-B0A9-C881F419E5B4}">
      <formula1>92</formula1>
      <formula2>73415</formula2>
    </dataValidation>
    <dataValidation type="whole" imeMode="halfAlpha" allowBlank="1" showInputMessage="1" showErrorMessage="1" error="有効な数字を入力してください" sqref="I200:M200" xr:uid="{1103D7FA-5138-422B-AA4A-5EAED1AAECDA}">
      <formula1>0</formula1>
      <formula2>9999999999</formula2>
    </dataValidation>
    <dataValidation type="whole" imeMode="halfAlpha" allowBlank="1" showInputMessage="1" showErrorMessage="1" error="有効な数字を入力してください" sqref="I201:M201" xr:uid="{D878DFF2-CF99-4956-B8C2-10A27C435A29}">
      <formula1>0</formula1>
      <formula2>9999999999</formula2>
    </dataValidation>
    <dataValidation type="whole" imeMode="halfAlpha" allowBlank="1" showInputMessage="1" showErrorMessage="1" error="有効な数字を入力してください" sqref="I202:M202" xr:uid="{CC98B162-5CA9-4097-95F7-877E28E87ACD}">
      <formula1>0</formula1>
      <formula2>9999999999</formula2>
    </dataValidation>
    <dataValidation type="whole" imeMode="halfAlpha" allowBlank="1" showInputMessage="1" showErrorMessage="1" error="有効な数字を入力してください" sqref="I204:M204" xr:uid="{B246FFDD-C24C-4E8B-B5F4-B321619E3453}">
      <formula1>0</formula1>
      <formula2>9999999999</formula2>
    </dataValidation>
    <dataValidation type="list" imeMode="halfAlpha" allowBlank="1" showInputMessage="1" showErrorMessage="1" error="リストから選択してください" sqref="I206:M206" xr:uid="{B4D52AD1-4E3D-4BE8-80DD-47518D30ECFF}">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9187ABA9-8B6D-4FE7-8846-92C327788E4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D082B197-457A-476B-A22C-1CA841DADDC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094CA1B4-5A4A-45D9-8BEB-86BD67DF5C5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974961BB-BF1D-4030-92BB-51024C52109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B2BE4982-2D25-4BED-9CE9-EEE963D917B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5A042771-043C-45C1-8AD3-B9C534F3B7F8}">
      <formula1>-9999999999</formula1>
      <formula2>9999999999</formula2>
    </dataValidation>
    <dataValidation type="list" imeMode="halfAlpha" allowBlank="1" showInputMessage="1" showErrorMessage="1" error="リストから選択してください" sqref="I225:M225" xr:uid="{DDD956D7-10A3-42A3-BD1A-3778942D9627}">
      <formula1>"有,無"</formula1>
    </dataValidation>
    <dataValidation type="list" imeMode="halfAlpha" allowBlank="1" showInputMessage="1" showErrorMessage="1" error="リストから選択してください" sqref="I226:M226" xr:uid="{B43294C6-0F04-43FE-9F8D-B871986254BB}">
      <formula1>"有,無"</formula1>
    </dataValidation>
    <dataValidation type="list" imeMode="halfAlpha" allowBlank="1" showInputMessage="1" showErrorMessage="1" error="リストから選択してください" sqref="S231:Y231" xr:uid="{88EAAE5D-F16C-4689-9608-9B432F437B7F}">
      <formula1>"はい,いいえ"</formula1>
    </dataValidation>
    <dataValidation type="list" imeMode="halfAlpha" allowBlank="1" showInputMessage="1" showErrorMessage="1" error="リストから選択してください" sqref="S232:Y232" xr:uid="{50C66046-C7B2-4D8D-858D-6E2CB35FE79B}">
      <formula1>"はい,いいえ"</formula1>
    </dataValidation>
    <dataValidation type="date" imeMode="halfAlpha" allowBlank="1" showInputMessage="1" showErrorMessage="1" error="有効な日付を入力してください" sqref="E243:I243" xr:uid="{681F96CC-A2E0-4784-89AC-D534FDCE66BC}">
      <formula1>92</formula1>
      <formula2>73415</formula2>
    </dataValidation>
    <dataValidation type="date" imeMode="halfAlpha" allowBlank="1" showInputMessage="1" showErrorMessage="1" error="有効な日付を入力してください" sqref="E244:I244" xr:uid="{7D7F6CE0-EE35-42BC-B479-95695EB742F9}">
      <formula1>92</formula1>
      <formula2>73415</formula2>
    </dataValidation>
    <dataValidation type="date" imeMode="halfAlpha" allowBlank="1" showInputMessage="1" showErrorMessage="1" error="有効な日付を入力してください" sqref="K243:N243" xr:uid="{C197C66E-DD3C-4A91-A60C-27958B13EB0D}">
      <formula1>92</formula1>
      <formula2>73415</formula2>
    </dataValidation>
    <dataValidation type="date" imeMode="halfAlpha" allowBlank="1" showInputMessage="1" showErrorMessage="1" error="有効な日付を入力してください" sqref="K244:N244" xr:uid="{321BEDFB-6390-4D6B-A3D1-C56F6DC7A6DF}">
      <formula1>92</formula1>
      <formula2>73415</formula2>
    </dataValidation>
    <dataValidation type="date" imeMode="halfAlpha" allowBlank="1" showInputMessage="1" showErrorMessage="1" error="有効な日付を入力してください" sqref="P243:R243" xr:uid="{76F3EBD4-7EA8-41FE-9537-6E610598F89D}">
      <formula1>92</formula1>
      <formula2>73415</formula2>
    </dataValidation>
    <dataValidation type="date" imeMode="halfAlpha" allowBlank="1" showInputMessage="1" showErrorMessage="1" error="有効な日付を入力してください" sqref="P244:R244" xr:uid="{68627238-0E24-4AD7-8541-40BD9338E0B3}">
      <formula1>92</formula1>
      <formula2>73415</formula2>
    </dataValidation>
    <dataValidation type="date" imeMode="halfAlpha" allowBlank="1" showInputMessage="1" showErrorMessage="1" error="有効な日付を入力してください" sqref="T243" xr:uid="{B160F831-5877-4CFA-A59F-3B3E2F9AA282}">
      <formula1>92</formula1>
      <formula2>73415</formula2>
    </dataValidation>
    <dataValidation type="date" imeMode="halfAlpha" allowBlank="1" showInputMessage="1" showErrorMessage="1" error="有効な日付を入力してください" sqref="T244" xr:uid="{51466C0C-9E8F-4120-A05F-487DD8E59139}">
      <formula1>92</formula1>
      <formula2>73415</formula2>
    </dataValidation>
    <dataValidation type="whole" imeMode="halfAlpha" allowBlank="1" showInputMessage="1" showErrorMessage="1" error="有効な数字を入力してください。10兆円以上になる場合は、9,999,999,999と入力してください" sqref="E245:J245" xr:uid="{C717DCEA-EBD4-459C-AECE-56E734AEBEC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45:O245" xr:uid="{E67BE2BB-7839-4FE5-BC3C-094421665A0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45:S245" xr:uid="{2ED02909-6563-4677-BC9E-632EBEF815E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45:U245" xr:uid="{EEDBBCA4-3B84-479E-8A7C-28DEF2072BC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45:Y245" xr:uid="{5CD6CD1C-28C6-4508-B321-F499137385A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48:M248" xr:uid="{DD2A50E3-F513-4522-B0CE-1F5E148CEEC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49:M249" xr:uid="{74196383-B235-49EA-8AF5-D5284F16C6E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50:M250" xr:uid="{12FB3174-4EBB-4900-9F77-B3C2D90CA1AC}">
      <formula1>-9999999999</formula1>
      <formula2>9999999999</formula2>
    </dataValidation>
    <dataValidation type="list" imeMode="halfAlpha" allowBlank="1" showInputMessage="1" showErrorMessage="1" error="リストから選択してください" sqref="I253:N253" xr:uid="{B11409F3-9CF8-44B1-A2A7-1315E5BEAB86}">
      <formula1>"物品製造,物品販売（卸売）,物品販売（小売）,役務の提供,買受,　"</formula1>
    </dataValidation>
    <dataValidation type="list" imeMode="halfAlpha" allowBlank="1" showInputMessage="1" showErrorMessage="1" error="リストから選択してください" sqref="N258:O258" xr:uid="{497BEEB1-804D-4DF1-970E-47735A7A38A1}">
      <formula1>"○,　"</formula1>
    </dataValidation>
    <dataValidation errorStyle="warning" imeMode="hiragana" allowBlank="1" showInputMessage="1" showErrorMessage="1" sqref="P258:S258" xr:uid="{79CE3393-2EFF-4500-8D81-66C2E7ADFBAD}"/>
    <dataValidation errorStyle="warning" imeMode="hiragana" allowBlank="1" showInputMessage="1" showErrorMessage="1" sqref="T258:Y258" xr:uid="{062BF8CC-1716-4891-B670-C517D502BB7E}"/>
    <dataValidation type="list" imeMode="halfAlpha" allowBlank="1" showInputMessage="1" showErrorMessage="1" error="リストから選択してください" sqref="N259:O259" xr:uid="{4AC95958-3F04-4A6A-AC1A-763B9C86719B}">
      <formula1>"○,　"</formula1>
    </dataValidation>
    <dataValidation errorStyle="warning" imeMode="hiragana" allowBlank="1" showInputMessage="1" showErrorMessage="1" sqref="P259:S259" xr:uid="{3D809C87-8DB6-4162-AFEF-EB78F9EECCE7}"/>
    <dataValidation errorStyle="warning" imeMode="hiragana" allowBlank="1" showInputMessage="1" showErrorMessage="1" sqref="T259:Y259" xr:uid="{B167EF4B-DAC8-478D-9ECE-1B79EC22D924}"/>
    <dataValidation type="list" imeMode="halfAlpha" allowBlank="1" showInputMessage="1" showErrorMessage="1" error="リストから選択してください" sqref="N260:O260" xr:uid="{66B1A00E-AC33-4576-97AA-35E3F1B725DA}">
      <formula1>"○,　"</formula1>
    </dataValidation>
    <dataValidation errorStyle="warning" imeMode="hiragana" allowBlank="1" showInputMessage="1" showErrorMessage="1" sqref="P260:S260" xr:uid="{7F9C85B6-690C-48A4-94AF-52BC470EC3AC}"/>
    <dataValidation errorStyle="warning" imeMode="hiragana" allowBlank="1" showInputMessage="1" showErrorMessage="1" sqref="T260:Y260" xr:uid="{DE38C56F-A637-4103-ABEB-FA22E01AEE6E}"/>
    <dataValidation type="list" imeMode="halfAlpha" allowBlank="1" showInputMessage="1" showErrorMessage="1" error="リストから選択してください" sqref="N261:O261" xr:uid="{F2ECCEA0-0FCF-43BA-90E8-C53974065309}">
      <formula1>"○,　"</formula1>
    </dataValidation>
    <dataValidation errorStyle="warning" imeMode="hiragana" allowBlank="1" showInputMessage="1" showErrorMessage="1" sqref="P261:S261" xr:uid="{E8AA26A0-BEC1-4782-BB48-64F346F2A643}"/>
    <dataValidation errorStyle="warning" imeMode="hiragana" allowBlank="1" showInputMessage="1" showErrorMessage="1" sqref="T261:Y261" xr:uid="{FD504D8A-BBA4-4D3D-8E8A-A4C87D12F3DD}"/>
    <dataValidation type="list" imeMode="halfAlpha" allowBlank="1" showInputMessage="1" showErrorMessage="1" error="リストから選択してください" sqref="N262:O262" xr:uid="{08BE28F5-BDBB-410D-9D6E-BC2130F780ED}">
      <formula1>"○,　"</formula1>
    </dataValidation>
    <dataValidation errorStyle="warning" imeMode="hiragana" allowBlank="1" showInputMessage="1" showErrorMessage="1" sqref="P262:S262" xr:uid="{56C98633-F9C3-4EB9-80CE-2F21BDDFFFCB}"/>
    <dataValidation errorStyle="warning" imeMode="hiragana" allowBlank="1" showInputMessage="1" showErrorMessage="1" sqref="T262:Y262" xr:uid="{0CF6E9DC-F2EF-4AFD-BAF4-F74422C3D86D}"/>
    <dataValidation type="list" imeMode="halfAlpha" allowBlank="1" showInputMessage="1" showErrorMessage="1" error="リストから選択してください" sqref="N263:O263" xr:uid="{E3CDEAF1-437D-4ACF-9963-E0C1ABFA04FE}">
      <formula1>"○,　"</formula1>
    </dataValidation>
    <dataValidation errorStyle="warning" imeMode="hiragana" allowBlank="1" showInputMessage="1" showErrorMessage="1" sqref="P263:S263" xr:uid="{026D2C58-9645-4742-8E0D-DDA0BA3695E9}"/>
    <dataValidation errorStyle="warning" imeMode="hiragana" allowBlank="1" showInputMessage="1" showErrorMessage="1" sqref="T263:Y263" xr:uid="{76475A9F-08A5-4370-829B-2CBD9AFEB8C9}"/>
    <dataValidation type="list" imeMode="halfAlpha" allowBlank="1" showInputMessage="1" showErrorMessage="1" error="リストから選択してください" sqref="N264:O264" xr:uid="{B8CF597B-06A4-46E3-90B7-BCEE8F15EC41}">
      <formula1>"○,　"</formula1>
    </dataValidation>
    <dataValidation errorStyle="warning" imeMode="hiragana" allowBlank="1" showInputMessage="1" showErrorMessage="1" sqref="P264:S264" xr:uid="{B50627CD-8315-48E2-BA66-E54A96E2861F}"/>
    <dataValidation errorStyle="warning" imeMode="hiragana" allowBlank="1" showInputMessage="1" showErrorMessage="1" sqref="T264:Y264" xr:uid="{CF8E57E2-628B-4179-B42E-05E447AFE76B}"/>
    <dataValidation type="list" imeMode="halfAlpha" allowBlank="1" showInputMessage="1" showErrorMessage="1" error="リストから選択してください" sqref="N265:O265" xr:uid="{60D67431-869C-4B5F-826C-998F9490633F}">
      <formula1>"○,　"</formula1>
    </dataValidation>
    <dataValidation errorStyle="warning" imeMode="hiragana" allowBlank="1" showInputMessage="1" showErrorMessage="1" sqref="P265:S265" xr:uid="{7B65B90F-8342-494B-866D-3174D3D9CEE8}"/>
    <dataValidation errorStyle="warning" imeMode="hiragana" allowBlank="1" showInputMessage="1" showErrorMessage="1" sqref="T265:Y265" xr:uid="{19B03EBC-DCA7-42F3-8B94-8BFEF9E02110}"/>
    <dataValidation type="list" imeMode="halfAlpha" allowBlank="1" showInputMessage="1" showErrorMessage="1" error="リストから選択してください" sqref="N266:O266" xr:uid="{B693EE4D-45C6-46FA-B7E0-02EBAE93595F}">
      <formula1>"○,　"</formula1>
    </dataValidation>
    <dataValidation errorStyle="warning" imeMode="hiragana" allowBlank="1" showInputMessage="1" showErrorMessage="1" sqref="P266:S266" xr:uid="{B85BDDEF-5F32-49CC-96A8-F9D7663A7A41}"/>
    <dataValidation errorStyle="warning" imeMode="hiragana" allowBlank="1" showInputMessage="1" showErrorMessage="1" sqref="T266:Y266" xr:uid="{04E37968-D2C8-44D7-9918-AB3470AF7782}"/>
    <dataValidation type="list" imeMode="halfAlpha" allowBlank="1" showInputMessage="1" showErrorMessage="1" error="リストから選択してください" sqref="N267:O267" xr:uid="{DB6AAB98-7BFE-46C2-8156-7BC3B366BC6E}">
      <formula1>"○,　"</formula1>
    </dataValidation>
    <dataValidation errorStyle="warning" imeMode="hiragana" allowBlank="1" showInputMessage="1" showErrorMessage="1" sqref="P267:S267" xr:uid="{A88C9095-798A-4561-AE21-F2AF7C59F4F5}"/>
    <dataValidation errorStyle="warning" imeMode="hiragana" allowBlank="1" showInputMessage="1" showErrorMessage="1" sqref="T267:Y267" xr:uid="{A5396A1E-A233-4FB3-B6F2-06B2DC7360FB}"/>
    <dataValidation type="list" imeMode="halfAlpha" allowBlank="1" showInputMessage="1" showErrorMessage="1" error="リストから選択してください" sqref="N268:O268" xr:uid="{3B67C710-C09F-4A09-AB69-A50B55C6F183}">
      <formula1>"○,　"</formula1>
    </dataValidation>
    <dataValidation errorStyle="warning" imeMode="hiragana" allowBlank="1" showInputMessage="1" showErrorMessage="1" sqref="P268:S268" xr:uid="{45DC7690-68E9-4C4D-B631-C8D68D82DCDF}"/>
    <dataValidation errorStyle="warning" imeMode="hiragana" allowBlank="1" showInputMessage="1" showErrorMessage="1" sqref="T268:Y268" xr:uid="{302CFFE1-CB81-48F4-9616-1CE42588D4FB}"/>
    <dataValidation type="list" imeMode="halfAlpha" allowBlank="1" showInputMessage="1" showErrorMessage="1" error="リストから選択してください" sqref="N269:O269" xr:uid="{75DC1A96-7D60-4D22-8215-73C0AA812333}">
      <formula1>"○,　"</formula1>
    </dataValidation>
    <dataValidation errorStyle="warning" imeMode="hiragana" allowBlank="1" showInputMessage="1" showErrorMessage="1" sqref="P269:S269" xr:uid="{7A588491-66B3-4BF4-A845-AD0571E63264}"/>
    <dataValidation errorStyle="warning" imeMode="hiragana" allowBlank="1" showInputMessage="1" showErrorMessage="1" sqref="T269:Y269" xr:uid="{F397D14A-1D48-494E-9C58-1A47D56204E0}"/>
    <dataValidation type="list" imeMode="halfAlpha" allowBlank="1" showInputMessage="1" showErrorMessage="1" error="リストから選択してください" sqref="N270:O270" xr:uid="{44B7720F-1CE5-4F55-B299-3DD1EDCAAFF4}">
      <formula1>"○,　"</formula1>
    </dataValidation>
    <dataValidation errorStyle="warning" imeMode="hiragana" allowBlank="1" showInputMessage="1" showErrorMessage="1" sqref="P270:S270" xr:uid="{0492715F-AC50-4794-8F49-9243AF5E9E7F}"/>
    <dataValidation errorStyle="warning" imeMode="hiragana" allowBlank="1" showInputMessage="1" showErrorMessage="1" sqref="T270:Y270" xr:uid="{80A9F156-6261-40C0-B4C2-7FAE086E74FA}"/>
    <dataValidation type="list" imeMode="halfAlpha" allowBlank="1" showInputMessage="1" showErrorMessage="1" error="リストから選択してください" sqref="N271:O271" xr:uid="{7FD83A08-AE3A-4D2B-A266-F4D3D78191FE}">
      <formula1>"○,　"</formula1>
    </dataValidation>
    <dataValidation errorStyle="warning" imeMode="hiragana" allowBlank="1" showInputMessage="1" showErrorMessage="1" sqref="P271:S271" xr:uid="{8E95E256-ED54-4344-85EA-CD3698DC0CAA}"/>
    <dataValidation errorStyle="warning" imeMode="hiragana" allowBlank="1" showInputMessage="1" showErrorMessage="1" sqref="T271:Y271" xr:uid="{0C11DA30-BEF8-4618-B06B-9B940A30794E}"/>
    <dataValidation type="list" imeMode="halfAlpha" allowBlank="1" showInputMessage="1" showErrorMessage="1" error="リストから選択してください" sqref="N272:O272" xr:uid="{E1C0EA0B-6ACE-45CA-B5B2-B61CFC5F7127}">
      <formula1>"○,　"</formula1>
    </dataValidation>
    <dataValidation errorStyle="warning" imeMode="hiragana" allowBlank="1" showInputMessage="1" showErrorMessage="1" sqref="P272:S272" xr:uid="{3936A7E4-42E9-4982-B6AF-7B15E1A557E7}"/>
    <dataValidation errorStyle="warning" imeMode="hiragana" allowBlank="1" showInputMessage="1" showErrorMessage="1" sqref="T272:Y272" xr:uid="{241285AE-2E2C-4232-8AAE-7AFED7DAF303}"/>
    <dataValidation type="list" imeMode="halfAlpha" allowBlank="1" showInputMessage="1" showErrorMessage="1" error="リストから選択してください" sqref="N273:O273" xr:uid="{DF4BF579-C851-40F3-A45C-601332136837}">
      <formula1>"○,　"</formula1>
    </dataValidation>
    <dataValidation errorStyle="warning" imeMode="hiragana" allowBlank="1" showInputMessage="1" showErrorMessage="1" sqref="P273:S273" xr:uid="{7E810066-A8AC-4A7D-80EC-536BD6BB8336}"/>
    <dataValidation errorStyle="warning" imeMode="hiragana" allowBlank="1" showInputMessage="1" showErrorMessage="1" sqref="T273:Y273" xr:uid="{3E068734-A3A4-436E-8922-CB1D1987C8DB}"/>
    <dataValidation type="list" imeMode="halfAlpha" allowBlank="1" showInputMessage="1" showErrorMessage="1" error="リストから選択してください" sqref="N274:O274" xr:uid="{69D9381D-57AF-4B16-8882-8BA4704EDF54}">
      <formula1>"○,　"</formula1>
    </dataValidation>
    <dataValidation errorStyle="warning" imeMode="hiragana" allowBlank="1" showInputMessage="1" showErrorMessage="1" sqref="P274:S274" xr:uid="{4FE75C37-0B1F-433D-8B8B-AC8FFFC36330}"/>
    <dataValidation errorStyle="warning" imeMode="hiragana" allowBlank="1" showInputMessage="1" showErrorMessage="1" sqref="T274:Y274" xr:uid="{97F8F26D-DE9F-4A70-95EB-0E457C02C98B}"/>
    <dataValidation type="list" imeMode="halfAlpha" allowBlank="1" showInputMessage="1" showErrorMessage="1" error="リストから選択してください" sqref="N275:O275" xr:uid="{532CF2EF-DDFF-44D1-97AC-401D5D94C299}">
      <formula1>"○,　"</formula1>
    </dataValidation>
    <dataValidation errorStyle="warning" imeMode="hiragana" allowBlank="1" showInputMessage="1" showErrorMessage="1" sqref="P275:S275" xr:uid="{630B341E-71F0-42C0-8FA6-A28B66C89190}"/>
    <dataValidation errorStyle="warning" imeMode="hiragana" allowBlank="1" showInputMessage="1" showErrorMessage="1" sqref="T275:Y275" xr:uid="{37096FFD-9FE8-4468-94B5-5A74D4A0F7AE}"/>
    <dataValidation type="list" imeMode="halfAlpha" allowBlank="1" showInputMessage="1" showErrorMessage="1" error="リストから選択してください" sqref="N276:O276" xr:uid="{3CF61003-145D-4ABD-81CD-595FBF23561C}">
      <formula1>"○,　"</formula1>
    </dataValidation>
    <dataValidation errorStyle="warning" imeMode="hiragana" allowBlank="1" showInputMessage="1" showErrorMessage="1" sqref="P276:S276" xr:uid="{CD36F159-E75D-474B-A6AB-7B4E542A4778}"/>
    <dataValidation errorStyle="warning" imeMode="hiragana" allowBlank="1" showInputMessage="1" showErrorMessage="1" sqref="T276:Y276" xr:uid="{BB220DEB-48AB-44FA-8190-330D1B6481CF}"/>
    <dataValidation type="list" imeMode="halfAlpha" allowBlank="1" showInputMessage="1" showErrorMessage="1" error="リストから選択してください" sqref="N277:O277" xr:uid="{498FBB8B-3B54-40FF-8F61-0DC710EFEF40}">
      <formula1>"○,　"</formula1>
    </dataValidation>
    <dataValidation errorStyle="warning" imeMode="hiragana" allowBlank="1" showInputMessage="1" showErrorMessage="1" sqref="P277:S277" xr:uid="{60EBB8B1-0960-411D-829B-756B0B499001}"/>
    <dataValidation errorStyle="warning" imeMode="hiragana" allowBlank="1" showInputMessage="1" showErrorMessage="1" sqref="T277:Y277" xr:uid="{C696310E-8471-4DA2-BFE0-64CB93AA6838}"/>
    <dataValidation type="list" imeMode="halfAlpha" allowBlank="1" showInputMessage="1" showErrorMessage="1" error="リストから選択してください" sqref="N278:O278" xr:uid="{65FA3816-AC78-4E7E-8D49-D76E21CB2557}">
      <formula1>"○,　"</formula1>
    </dataValidation>
    <dataValidation errorStyle="warning" imeMode="hiragana" allowBlank="1" showInputMessage="1" showErrorMessage="1" sqref="P278:S278" xr:uid="{1E033E08-015E-4418-A95E-A9ED34C73776}"/>
    <dataValidation errorStyle="warning" imeMode="hiragana" allowBlank="1" showInputMessage="1" showErrorMessage="1" sqref="T278:Y278" xr:uid="{8B96457C-D825-4AD0-BC05-45C7F506D662}"/>
    <dataValidation type="list" imeMode="halfAlpha" allowBlank="1" showInputMessage="1" showErrorMessage="1" error="リストから選択してください" sqref="N279:O279" xr:uid="{5D442EE8-33F6-4238-B524-6CDF50BF9B93}">
      <formula1>"○,　"</formula1>
    </dataValidation>
    <dataValidation errorStyle="warning" imeMode="hiragana" allowBlank="1" showInputMessage="1" showErrorMessage="1" sqref="P279:S279" xr:uid="{B1A486F7-90C8-4D8E-99EF-31DA16BAC2CF}"/>
    <dataValidation errorStyle="warning" imeMode="hiragana" allowBlank="1" showInputMessage="1" showErrorMessage="1" sqref="T279:Y279" xr:uid="{925D0A42-332B-4AFF-927E-A65C9FD4B18F}"/>
    <dataValidation type="list" imeMode="halfAlpha" allowBlank="1" showInputMessage="1" showErrorMessage="1" error="リストから選択してください" sqref="N280:O280" xr:uid="{B89823D4-E0D2-4A5D-A319-47A14754ABC4}">
      <formula1>"○,　"</formula1>
    </dataValidation>
    <dataValidation errorStyle="warning" imeMode="hiragana" allowBlank="1" showInputMessage="1" showErrorMessage="1" sqref="P280:S280" xr:uid="{F06A80A8-3E16-4478-B53A-19554D5FBB85}"/>
    <dataValidation errorStyle="warning" imeMode="hiragana" allowBlank="1" showInputMessage="1" showErrorMessage="1" sqref="T280:Y280" xr:uid="{E4DCBDE4-CD37-458F-8925-B9F09E0C6DE0}"/>
    <dataValidation type="list" imeMode="halfAlpha" allowBlank="1" showInputMessage="1" showErrorMessage="1" error="リストから選択してください" sqref="N281:O281" xr:uid="{6CF78B84-1863-4081-96EB-E78C63096BEA}">
      <formula1>"○,　"</formula1>
    </dataValidation>
    <dataValidation errorStyle="warning" imeMode="hiragana" allowBlank="1" showInputMessage="1" showErrorMessage="1" sqref="P281:S281" xr:uid="{407E4C3C-5C65-43C2-8277-E9947AE92F61}"/>
    <dataValidation errorStyle="warning" imeMode="hiragana" allowBlank="1" showInputMessage="1" showErrorMessage="1" sqref="T281:Y281" xr:uid="{A3756C0B-22B7-420C-A833-9323BA0EBB8C}"/>
    <dataValidation type="list" imeMode="halfAlpha" allowBlank="1" showInputMessage="1" showErrorMessage="1" error="リストから選択してください" sqref="N282:O282" xr:uid="{A2A97D6B-3DFF-40CD-8F28-4DBE48584C7B}">
      <formula1>"○,　"</formula1>
    </dataValidation>
    <dataValidation errorStyle="warning" imeMode="hiragana" allowBlank="1" showInputMessage="1" showErrorMessage="1" sqref="P282:S282" xr:uid="{A53B7AD8-4453-4444-A38C-82FC444C2800}"/>
    <dataValidation errorStyle="warning" imeMode="hiragana" allowBlank="1" showInputMessage="1" showErrorMessage="1" sqref="T282:Y282" xr:uid="{B0876792-728F-435B-A472-CF5F199B7AC0}"/>
    <dataValidation type="list" imeMode="halfAlpha" allowBlank="1" showInputMessage="1" showErrorMessage="1" error="リストから選択してください" sqref="N283:O283" xr:uid="{A3A8563F-353B-41BB-BAE0-5E4D923B8F4A}">
      <formula1>"○,　"</formula1>
    </dataValidation>
    <dataValidation errorStyle="warning" imeMode="hiragana" allowBlank="1" showInputMessage="1" showErrorMessage="1" sqref="P283:S283" xr:uid="{E5CD32C9-A9BF-4FC1-A8E7-9D599FA50BDB}"/>
    <dataValidation errorStyle="warning" imeMode="hiragana" allowBlank="1" showInputMessage="1" showErrorMessage="1" sqref="T283:Y283" xr:uid="{022A6805-4BEA-42CE-A4FE-FF638CE9B3F9}"/>
    <dataValidation type="list" imeMode="halfAlpha" allowBlank="1" showInputMessage="1" showErrorMessage="1" error="リストから選択してください" sqref="N284:O284" xr:uid="{3C2D6143-2C8D-4781-873B-D157AB0D4907}">
      <formula1>"○,　"</formula1>
    </dataValidation>
    <dataValidation errorStyle="warning" imeMode="hiragana" allowBlank="1" showInputMessage="1" showErrorMessage="1" sqref="P284:S284" xr:uid="{23B5DEEF-208D-4AB9-B4B5-BEB0B92F7820}"/>
    <dataValidation errorStyle="warning" imeMode="hiragana" allowBlank="1" showInputMessage="1" showErrorMessage="1" sqref="T284:Y284" xr:uid="{512AFEC9-EE1B-499F-BF7A-1DF437B8E86B}"/>
    <dataValidation type="list" imeMode="halfAlpha" allowBlank="1" showInputMessage="1" showErrorMessage="1" error="リストから選択してください" sqref="N285:O285" xr:uid="{056C07AA-A609-4A74-B232-1D43B981CFC3}">
      <formula1>"○,　"</formula1>
    </dataValidation>
    <dataValidation errorStyle="warning" imeMode="hiragana" allowBlank="1" showInputMessage="1" showErrorMessage="1" sqref="P285:S285" xr:uid="{FD93E620-518B-4B50-B7F5-0D9A7704D12E}"/>
    <dataValidation errorStyle="warning" imeMode="hiragana" allowBlank="1" showInputMessage="1" showErrorMessage="1" sqref="T285:Y285" xr:uid="{0BCA0DF5-34ED-44FC-B70E-1C0DA4AB6D5E}"/>
    <dataValidation type="list" imeMode="halfAlpha" allowBlank="1" showInputMessage="1" showErrorMessage="1" error="リストから選択してください" sqref="N286:O286" xr:uid="{9A44B545-950D-41C4-9FD5-0BFE0FEF70E0}">
      <formula1>"○,　"</formula1>
    </dataValidation>
    <dataValidation errorStyle="warning" imeMode="hiragana" allowBlank="1" showInputMessage="1" showErrorMessage="1" sqref="P286:S286" xr:uid="{856E5692-0D67-472E-BC81-175EF5930BB3}"/>
    <dataValidation errorStyle="warning" imeMode="hiragana" allowBlank="1" showInputMessage="1" showErrorMessage="1" sqref="T286:Y286" xr:uid="{2E1AE379-5404-4FFF-9201-908976452525}"/>
    <dataValidation type="list" imeMode="halfAlpha" allowBlank="1" showInputMessage="1" showErrorMessage="1" error="リストから選択してください" sqref="N287:O287" xr:uid="{2077B1B0-CBF6-4115-B072-F924846F69F9}">
      <formula1>"○,　"</formula1>
    </dataValidation>
    <dataValidation errorStyle="warning" imeMode="hiragana" allowBlank="1" showInputMessage="1" showErrorMessage="1" sqref="P287:S287" xr:uid="{FA0721E0-5E64-4B2D-8E6C-C1F92FA28DFE}"/>
    <dataValidation errorStyle="warning" imeMode="hiragana" allowBlank="1" showInputMessage="1" showErrorMessage="1" sqref="T287:Y287" xr:uid="{E09B7528-57BF-46CC-B5E7-B5A8E6FD8A13}"/>
    <dataValidation type="list" imeMode="halfAlpha" allowBlank="1" showInputMessage="1" showErrorMessage="1" error="リストから選択してください" sqref="N288:O288" xr:uid="{8C6E063C-4224-4750-8874-D1E3ACFDE8FB}">
      <formula1>"○,　"</formula1>
    </dataValidation>
    <dataValidation errorStyle="warning" imeMode="hiragana" allowBlank="1" showInputMessage="1" showErrorMessage="1" sqref="P288:S288" xr:uid="{9BE595E5-14E1-44E5-A141-7C31EAAB7CB7}"/>
    <dataValidation errorStyle="warning" imeMode="hiragana" allowBlank="1" showInputMessage="1" showErrorMessage="1" sqref="T288:Y288" xr:uid="{BA3010E6-DDDE-49D5-81E4-A8F54BE29986}"/>
    <dataValidation type="list" imeMode="halfAlpha" allowBlank="1" showInputMessage="1" showErrorMessage="1" error="リストから選択してください" sqref="N289:O289" xr:uid="{1C9FD902-F2A9-49B2-BD6D-CE0205CED03F}">
      <formula1>"○,　"</formula1>
    </dataValidation>
    <dataValidation errorStyle="warning" imeMode="hiragana" allowBlank="1" showInputMessage="1" showErrorMessage="1" sqref="P289:S289" xr:uid="{21297F82-FCC4-4352-A874-EDC300F5D9FE}"/>
    <dataValidation errorStyle="warning" imeMode="hiragana" allowBlank="1" showInputMessage="1" showErrorMessage="1" sqref="T289:Y289" xr:uid="{69D0D574-8E4C-4D81-BF25-AD85D7FC2F24}"/>
    <dataValidation type="list" imeMode="halfAlpha" allowBlank="1" showInputMessage="1" showErrorMessage="1" error="リストから選択してください" sqref="N290:O290" xr:uid="{58AB2864-4270-4782-8C13-71EB9CFC7D14}">
      <formula1>"○,　"</formula1>
    </dataValidation>
    <dataValidation errorStyle="warning" imeMode="hiragana" allowBlank="1" showInputMessage="1" showErrorMessage="1" sqref="P290:S290" xr:uid="{599404DB-385F-4A19-8B2F-5C1B06FC65C4}"/>
    <dataValidation errorStyle="warning" imeMode="hiragana" allowBlank="1" showInputMessage="1" showErrorMessage="1" sqref="T290:Y290" xr:uid="{ABD480FE-F192-4C91-B312-D8FD921D84A1}"/>
    <dataValidation type="list" imeMode="halfAlpha" allowBlank="1" showInputMessage="1" showErrorMessage="1" error="リストから選択してください" sqref="N291:O291" xr:uid="{E9A87A3B-0371-4A27-8CE1-6466236FFF19}">
      <formula1>"○,　"</formula1>
    </dataValidation>
    <dataValidation errorStyle="warning" imeMode="hiragana" allowBlank="1" showInputMessage="1" showErrorMessage="1" sqref="P291:S291" xr:uid="{75F72A85-3A7C-40BD-B39B-9C43E073B63A}"/>
    <dataValidation errorStyle="warning" imeMode="hiragana" allowBlank="1" showInputMessage="1" showErrorMessage="1" sqref="T291:Y291" xr:uid="{1A9F7FA5-4786-453C-B3BC-064D9B0FCBF3}"/>
    <dataValidation type="list" imeMode="halfAlpha" allowBlank="1" showInputMessage="1" showErrorMessage="1" error="リストから選択してください" sqref="N292:O292" xr:uid="{FD996CEB-00E8-4165-92A5-18CCD185514F}">
      <formula1>"○,　"</formula1>
    </dataValidation>
    <dataValidation errorStyle="warning" imeMode="hiragana" allowBlank="1" showInputMessage="1" showErrorMessage="1" sqref="P292:S292" xr:uid="{F3B85672-C131-4E94-BACC-F9576E0F4E42}"/>
    <dataValidation errorStyle="warning" imeMode="hiragana" allowBlank="1" showInputMessage="1" showErrorMessage="1" sqref="T292:Y292" xr:uid="{FCAFB288-1E29-4885-9569-24287D61972D}"/>
    <dataValidation type="list" imeMode="halfAlpha" allowBlank="1" showInputMessage="1" showErrorMessage="1" error="リストから選択してください" sqref="N293:O293" xr:uid="{57E2DDBD-B4E2-456F-9611-93B273E96E8F}">
      <formula1>"○,　"</formula1>
    </dataValidation>
    <dataValidation errorStyle="warning" imeMode="hiragana" allowBlank="1" showInputMessage="1" showErrorMessage="1" sqref="P293:S293" xr:uid="{53E1D785-E63D-4A96-AB9E-C12049A1912F}"/>
    <dataValidation errorStyle="warning" imeMode="hiragana" allowBlank="1" showInputMessage="1" showErrorMessage="1" sqref="T293:Y293" xr:uid="{A267E9E6-F2D4-4F19-A8C2-F3A550B30734}"/>
    <dataValidation type="list" imeMode="halfAlpha" allowBlank="1" showInputMessage="1" showErrorMessage="1" error="リストから選択してください" sqref="N294:O294" xr:uid="{EF6F283D-905B-4769-98A1-C4890A388C8A}">
      <formula1>"○,　"</formula1>
    </dataValidation>
    <dataValidation errorStyle="warning" imeMode="hiragana" allowBlank="1" showInputMessage="1" showErrorMessage="1" sqref="P294:S294" xr:uid="{C10CA0B6-571A-495F-B4BD-B216511F056E}"/>
    <dataValidation errorStyle="warning" imeMode="hiragana" allowBlank="1" showInputMessage="1" showErrorMessage="1" sqref="T294:Y294" xr:uid="{4235E627-099B-4BB4-BFFE-FA684E59E5BD}"/>
    <dataValidation type="list" imeMode="halfAlpha" allowBlank="1" showInputMessage="1" showErrorMessage="1" error="リストから選択してください" sqref="N295:O295" xr:uid="{0374780A-B4E2-4390-90D4-05A28E65EDA2}">
      <formula1>"○,　"</formula1>
    </dataValidation>
    <dataValidation errorStyle="warning" imeMode="hiragana" allowBlank="1" showInputMessage="1" showErrorMessage="1" sqref="P295:S295" xr:uid="{5D3A9143-2152-48A4-A4D3-D9EB3A0D0651}"/>
    <dataValidation errorStyle="warning" imeMode="hiragana" allowBlank="1" showInputMessage="1" showErrorMessage="1" sqref="T295:Y295" xr:uid="{F0BBBC18-1DBF-4311-9F01-1B1AE599C978}"/>
    <dataValidation type="list" imeMode="halfAlpha" allowBlank="1" showInputMessage="1" showErrorMessage="1" error="リストから選択してください" sqref="N296:O296" xr:uid="{E278BA6B-B5D6-40D2-8783-0AB8688F95EA}">
      <formula1>"○,　"</formula1>
    </dataValidation>
    <dataValidation errorStyle="warning" imeMode="hiragana" allowBlank="1" showInputMessage="1" showErrorMessage="1" sqref="P296:S296" xr:uid="{49906216-BEB3-48A9-82DE-3B7C42E5FE04}"/>
    <dataValidation errorStyle="warning" imeMode="hiragana" allowBlank="1" showInputMessage="1" showErrorMessage="1" sqref="T296:Y296" xr:uid="{EC6DF992-DAA7-4277-9879-71286C42C9C3}"/>
    <dataValidation type="list" imeMode="halfAlpha" allowBlank="1" showInputMessage="1" showErrorMessage="1" error="リストから選択してください" sqref="N297:O297" xr:uid="{F9985034-46B2-4BCF-AF4E-2DCE602F110E}">
      <formula1>"○,　"</formula1>
    </dataValidation>
    <dataValidation errorStyle="warning" imeMode="hiragana" allowBlank="1" showInputMessage="1" showErrorMessage="1" sqref="P297:S297" xr:uid="{101A266C-D035-47EC-A8BE-9234483C803A}"/>
    <dataValidation errorStyle="warning" imeMode="hiragana" allowBlank="1" showInputMessage="1" showErrorMessage="1" sqref="T297:Y297" xr:uid="{4B2A179E-8D04-4A49-9589-8513522C0C68}"/>
    <dataValidation type="list" imeMode="halfAlpha" allowBlank="1" showInputMessage="1" showErrorMessage="1" error="リストから選択してください" sqref="N298:O298" xr:uid="{463BFE4B-9786-46F8-A635-62FF29BB3313}">
      <formula1>"○,　"</formula1>
    </dataValidation>
    <dataValidation errorStyle="warning" imeMode="hiragana" allowBlank="1" showInputMessage="1" showErrorMessage="1" sqref="P298:S298" xr:uid="{A901309A-C791-4362-B284-4CFCAF9238A2}"/>
    <dataValidation errorStyle="warning" imeMode="hiragana" allowBlank="1" showInputMessage="1" showErrorMessage="1" sqref="T298:Y298" xr:uid="{3CEBA38C-F56B-41CF-A049-607905402699}"/>
    <dataValidation type="list" imeMode="halfAlpha" allowBlank="1" showInputMessage="1" showErrorMessage="1" error="リストから選択してください" sqref="N299:O299" xr:uid="{02C77210-42BD-4B4B-9B9E-3D58984F6DC5}">
      <formula1>"○,　"</formula1>
    </dataValidation>
    <dataValidation errorStyle="warning" imeMode="hiragana" allowBlank="1" showInputMessage="1" showErrorMessage="1" sqref="P299:S299" xr:uid="{CCB2481A-3229-4FCE-A94C-C521A47DD056}"/>
    <dataValidation errorStyle="warning" imeMode="hiragana" allowBlank="1" showInputMessage="1" showErrorMessage="1" sqref="T299:Y299" xr:uid="{1AC6D028-D10D-4033-BC0B-EA7646112E0A}"/>
    <dataValidation type="list" imeMode="halfAlpha" allowBlank="1" showInputMessage="1" showErrorMessage="1" error="リストから選択してください" sqref="N300:O300" xr:uid="{44064FD9-8217-4B32-B5AA-7D6A83E352F0}">
      <formula1>"○,　"</formula1>
    </dataValidation>
    <dataValidation errorStyle="warning" imeMode="hiragana" allowBlank="1" showInputMessage="1" showErrorMessage="1" sqref="P300:S300" xr:uid="{0B626565-FA04-464F-B3C2-C85C604CA7BD}"/>
    <dataValidation errorStyle="warning" imeMode="hiragana" allowBlank="1" showInputMessage="1" showErrorMessage="1" sqref="T300:Y300" xr:uid="{3E853BCA-2694-411F-AA52-05FBE7696E03}"/>
    <dataValidation type="list" imeMode="halfAlpha" allowBlank="1" showInputMessage="1" showErrorMessage="1" error="リストから選択してください" sqref="N301:O301" xr:uid="{799C5470-45A6-4899-99F9-723F880A7FBC}">
      <formula1>"○,　"</formula1>
    </dataValidation>
    <dataValidation errorStyle="warning" imeMode="hiragana" allowBlank="1" showInputMessage="1" showErrorMessage="1" sqref="P301:S301" xr:uid="{071B8ADD-8D16-4E59-9A43-61A02551DFFA}"/>
    <dataValidation errorStyle="warning" imeMode="hiragana" allowBlank="1" showInputMessage="1" showErrorMessage="1" sqref="T301:Y301" xr:uid="{F9D45E53-F547-47FE-BEB7-F8795FED48AF}"/>
    <dataValidation type="list" imeMode="halfAlpha" allowBlank="1" showInputMessage="1" showErrorMessage="1" error="リストから選択してください" sqref="N302:O302" xr:uid="{F3B383CA-F4CA-41A6-93F5-20207378CD20}">
      <formula1>"○,　"</formula1>
    </dataValidation>
    <dataValidation errorStyle="warning" imeMode="hiragana" allowBlank="1" showInputMessage="1" showErrorMessage="1" sqref="P302:S302" xr:uid="{DA58C8EA-D239-47D6-9567-2F66A7CC5497}"/>
    <dataValidation errorStyle="warning" imeMode="hiragana" allowBlank="1" showInputMessage="1" showErrorMessage="1" sqref="T302:Y302" xr:uid="{43BF083D-592B-40E7-A9A9-8CFC92BEC00E}"/>
    <dataValidation type="list" imeMode="halfAlpha" allowBlank="1" showInputMessage="1" showErrorMessage="1" error="リストから選択してください" sqref="N303:O303" xr:uid="{211D5684-5D48-4604-8C97-E117A97F8B84}">
      <formula1>"○,　"</formula1>
    </dataValidation>
    <dataValidation errorStyle="warning" imeMode="hiragana" allowBlank="1" showInputMessage="1" showErrorMessage="1" sqref="P303:S303" xr:uid="{5912A901-6D54-46F6-94F4-FEFFA7B57509}"/>
    <dataValidation errorStyle="warning" imeMode="hiragana" allowBlank="1" showInputMessage="1" showErrorMessage="1" sqref="T303:Y303" xr:uid="{18C27689-6C1D-41E1-8C12-C6E40CDE026C}"/>
    <dataValidation type="list" imeMode="halfAlpha" allowBlank="1" showInputMessage="1" showErrorMessage="1" error="リストから選択してください" sqref="N304:O304" xr:uid="{C44AEB2A-1F44-4ADE-92F1-DC3A5DE0614F}">
      <formula1>"○,　"</formula1>
    </dataValidation>
    <dataValidation errorStyle="warning" imeMode="hiragana" allowBlank="1" showInputMessage="1" showErrorMessage="1" sqref="P304:S304" xr:uid="{0D639120-83F2-4487-9823-494B0886E0A8}"/>
    <dataValidation errorStyle="warning" imeMode="hiragana" allowBlank="1" showInputMessage="1" showErrorMessage="1" sqref="T304:Y304" xr:uid="{E30E2E19-F0E3-4781-AE80-4E7E8601DEB3}"/>
    <dataValidation type="list" imeMode="halfAlpha" allowBlank="1" showInputMessage="1" showErrorMessage="1" error="リストから選択してください" sqref="N305:O305" xr:uid="{44A38E39-0E2D-497F-B83D-EF7DD9C84447}">
      <formula1>"○,　"</formula1>
    </dataValidation>
    <dataValidation errorStyle="warning" imeMode="hiragana" allowBlank="1" showInputMessage="1" showErrorMessage="1" sqref="P305:S305" xr:uid="{B24EE5D1-282B-4E1D-80DA-6FB50A869C26}"/>
    <dataValidation errorStyle="warning" imeMode="hiragana" allowBlank="1" showInputMessage="1" showErrorMessage="1" sqref="T305:Y305" xr:uid="{0CDAAAE3-AE24-4212-BF12-56093E28618F}"/>
    <dataValidation type="list" imeMode="halfAlpha" allowBlank="1" showInputMessage="1" showErrorMessage="1" error="リストから選択してください" sqref="N306:O306" xr:uid="{BFDB6C6F-9A7F-48DE-A78A-28D5A66F1340}">
      <formula1>"○,　"</formula1>
    </dataValidation>
    <dataValidation errorStyle="warning" imeMode="hiragana" allowBlank="1" showInputMessage="1" showErrorMessage="1" sqref="P306:S306" xr:uid="{4734C95A-EB60-412A-A543-6C2758ADA88F}"/>
    <dataValidation errorStyle="warning" imeMode="hiragana" allowBlank="1" showInputMessage="1" showErrorMessage="1" sqref="T306:Y306" xr:uid="{425EA26C-0590-4B73-9C00-7687BDB73281}"/>
    <dataValidation type="list" imeMode="halfAlpha" allowBlank="1" showInputMessage="1" showErrorMessage="1" error="リストから選択してください" sqref="N307:O307" xr:uid="{F310B9EF-7C6C-496C-9FFB-25C4A3D1B69B}">
      <formula1>"○,　"</formula1>
    </dataValidation>
    <dataValidation errorStyle="warning" imeMode="hiragana" allowBlank="1" showInputMessage="1" showErrorMessage="1" sqref="P307:S307" xr:uid="{14CDBB8C-AD58-4A24-A365-1889AA4E9C43}"/>
    <dataValidation errorStyle="warning" imeMode="hiragana" allowBlank="1" showInputMessage="1" showErrorMessage="1" sqref="T307:Y307" xr:uid="{497425B9-891B-4816-8681-9C23B3B84739}"/>
    <dataValidation type="list" imeMode="halfAlpha" allowBlank="1" showInputMessage="1" showErrorMessage="1" error="リストから選択してください" sqref="N308:O308" xr:uid="{F521C0F4-3A47-40A3-A82D-2148047287CC}">
      <formula1>"○,　"</formula1>
    </dataValidation>
    <dataValidation errorStyle="warning" imeMode="hiragana" allowBlank="1" showInputMessage="1" showErrorMessage="1" sqref="P308:S308" xr:uid="{17D53CA6-0C3C-4D02-8572-244579899ECF}"/>
    <dataValidation errorStyle="warning" imeMode="hiragana" allowBlank="1" showInputMessage="1" showErrorMessage="1" sqref="T308:Y308" xr:uid="{B0F16B0D-8CB9-44F8-8E82-1675707EC771}"/>
    <dataValidation type="list" imeMode="halfAlpha" allowBlank="1" showInputMessage="1" showErrorMessage="1" error="リストから選択してください" sqref="N309:O309" xr:uid="{3710C24A-389D-4D07-9415-7D3EB73698CE}">
      <formula1>"○,　"</formula1>
    </dataValidation>
    <dataValidation errorStyle="warning" imeMode="hiragana" allowBlank="1" showInputMessage="1" showErrorMessage="1" sqref="P309:S309" xr:uid="{AA8829DF-02F5-4744-8AF4-8DD0E85CDF59}"/>
    <dataValidation errorStyle="warning" imeMode="hiragana" allowBlank="1" showInputMessage="1" showErrorMessage="1" sqref="T309:Y309" xr:uid="{EEB24C2C-1677-46C8-B39A-7208E35CF420}"/>
    <dataValidation type="list" imeMode="halfAlpha" allowBlank="1" showInputMessage="1" showErrorMessage="1" error="リストから選択してください" sqref="N310:O310" xr:uid="{319A07EB-69E0-4300-A434-5733AB0E9653}">
      <formula1>"○,　"</formula1>
    </dataValidation>
    <dataValidation errorStyle="warning" imeMode="hiragana" allowBlank="1" showInputMessage="1" showErrorMessage="1" sqref="P310:S310" xr:uid="{8B77D60A-6C66-4008-8C17-9BC94458777B}"/>
    <dataValidation errorStyle="warning" imeMode="hiragana" allowBlank="1" showInputMessage="1" showErrorMessage="1" sqref="T310:Y310" xr:uid="{5BC36952-68B7-49C2-A06C-3A79465437BF}"/>
    <dataValidation type="list" imeMode="halfAlpha" allowBlank="1" showInputMessage="1" showErrorMessage="1" error="リストから選択してください" sqref="N311:O311" xr:uid="{DBA91A3C-A741-47B1-B5FE-8B4AEDD15E13}">
      <formula1>"○,　"</formula1>
    </dataValidation>
    <dataValidation errorStyle="warning" imeMode="hiragana" allowBlank="1" showInputMessage="1" showErrorMessage="1" sqref="P311:S311" xr:uid="{09BB62B6-5FB7-4075-8805-E908AF196DDD}"/>
    <dataValidation errorStyle="warning" imeMode="hiragana" allowBlank="1" showInputMessage="1" showErrorMessage="1" sqref="T311:Y311" xr:uid="{4FD944A6-6A12-4AFA-9FD4-7AEE4DC2C98E}"/>
    <dataValidation type="list" imeMode="halfAlpha" allowBlank="1" showInputMessage="1" showErrorMessage="1" error="リストから選択してください" sqref="N312:O312" xr:uid="{D511A8F8-B86D-4F97-A0FD-A2257F8FA161}">
      <formula1>"○,　"</formula1>
    </dataValidation>
    <dataValidation errorStyle="warning" imeMode="hiragana" allowBlank="1" showInputMessage="1" showErrorMessage="1" sqref="P312:S312" xr:uid="{44CF8EC8-BDB9-4BBB-B810-5346836CC55E}"/>
    <dataValidation errorStyle="warning" imeMode="hiragana" allowBlank="1" showInputMessage="1" showErrorMessage="1" sqref="T312:Y312" xr:uid="{66AAD3BE-6065-4930-8CA0-7F59F9528867}"/>
    <dataValidation type="list" imeMode="halfAlpha" allowBlank="1" showInputMessage="1" showErrorMessage="1" error="リストから選択してください" sqref="N313:O313" xr:uid="{00B14DE9-FF6A-4533-871A-49636C65B4D6}">
      <formula1>"○,　"</formula1>
    </dataValidation>
    <dataValidation errorStyle="warning" imeMode="hiragana" allowBlank="1" showInputMessage="1" showErrorMessage="1" sqref="P313:S313" xr:uid="{94E81EDE-BAA8-47D2-A7C2-9A665384F412}"/>
    <dataValidation errorStyle="warning" imeMode="hiragana" allowBlank="1" showInputMessage="1" showErrorMessage="1" sqref="T313:Y313" xr:uid="{E148A5F0-6BB2-4AB6-9A32-70A8F1A54428}"/>
    <dataValidation type="list" imeMode="halfAlpha" allowBlank="1" showInputMessage="1" showErrorMessage="1" error="リストから選択してください" sqref="N314:O314" xr:uid="{CC94075A-BC68-4FBA-AC0D-E274FB54E367}">
      <formula1>"○,　"</formula1>
    </dataValidation>
    <dataValidation errorStyle="warning" imeMode="hiragana" allowBlank="1" showInputMessage="1" showErrorMessage="1" sqref="P314:S314" xr:uid="{75725714-56D0-43D3-86C0-1AF919A9754F}"/>
    <dataValidation errorStyle="warning" imeMode="hiragana" allowBlank="1" showInputMessage="1" showErrorMessage="1" sqref="T314:Y314" xr:uid="{F7A4F7EF-E640-45B1-9FDD-09B50DC4C9EC}"/>
    <dataValidation type="list" imeMode="halfAlpha" allowBlank="1" showInputMessage="1" showErrorMessage="1" error="リストから選択してください" sqref="N315:O315" xr:uid="{854819EA-F357-469B-9C0C-BF86BEDD31FD}">
      <formula1>"○,　"</formula1>
    </dataValidation>
    <dataValidation errorStyle="warning" imeMode="hiragana" allowBlank="1" showInputMessage="1" showErrorMessage="1" sqref="P315:S315" xr:uid="{BD7B750D-A152-45A8-AE89-B5C543BD1C2E}"/>
    <dataValidation errorStyle="warning" imeMode="hiragana" allowBlank="1" showInputMessage="1" showErrorMessage="1" sqref="T315:Y315" xr:uid="{D406DE35-8B40-4601-8F98-1882DCD0AACE}"/>
    <dataValidation type="list" imeMode="halfAlpha" allowBlank="1" showInputMessage="1" showErrorMessage="1" error="リストから選択してください" sqref="N316:O316" xr:uid="{65645F69-95A3-4C3A-B1F2-168A643F3205}">
      <formula1>"○,　"</formula1>
    </dataValidation>
    <dataValidation errorStyle="warning" imeMode="hiragana" allowBlank="1" showInputMessage="1" showErrorMessage="1" sqref="P316:S316" xr:uid="{A0814F62-71EA-4355-BAA1-120BC54B0ED1}"/>
    <dataValidation errorStyle="warning" imeMode="hiragana" allowBlank="1" showInputMessage="1" showErrorMessage="1" sqref="T316:Y316" xr:uid="{A54B060E-9359-49AA-A257-8BA5DF5FC01D}"/>
    <dataValidation type="list" imeMode="halfAlpha" allowBlank="1" showInputMessage="1" showErrorMessage="1" error="リストから選択してください" sqref="N317:O317" xr:uid="{44BCA60C-DD7A-4F65-BC8C-A4D0C262729A}">
      <formula1>"○,　"</formula1>
    </dataValidation>
    <dataValidation errorStyle="warning" imeMode="hiragana" allowBlank="1" showInputMessage="1" showErrorMessage="1" sqref="P317:S317" xr:uid="{A76B214E-0C71-41CA-956A-8E9DEE9D441A}"/>
    <dataValidation errorStyle="warning" imeMode="hiragana" allowBlank="1" showInputMessage="1" showErrorMessage="1" sqref="T317:Y317" xr:uid="{C5C18C86-E1AF-4424-99E1-BE2DB1AB7899}"/>
    <dataValidation type="list" imeMode="halfAlpha" allowBlank="1" showInputMessage="1" showErrorMessage="1" error="リストから選択してください" sqref="N318:O318" xr:uid="{A9586A06-C119-47EF-9EAA-3BFC991BA284}">
      <formula1>"○,　"</formula1>
    </dataValidation>
    <dataValidation errorStyle="warning" imeMode="hiragana" allowBlank="1" showInputMessage="1" showErrorMessage="1" sqref="P318:S318" xr:uid="{1312FD11-2B3A-42A0-A39E-5C4C78E653E7}"/>
    <dataValidation errorStyle="warning" imeMode="hiragana" allowBlank="1" showInputMessage="1" showErrorMessage="1" sqref="T318:Y318" xr:uid="{62D6F97B-8E4E-4254-87D4-4164EF171AB7}"/>
    <dataValidation type="list" imeMode="halfAlpha" allowBlank="1" showInputMessage="1" showErrorMessage="1" error="リストから選択してください" sqref="N319:O319" xr:uid="{5CB702B7-C5A9-4DE8-A381-DC48ABC29C15}">
      <formula1>"○,　"</formula1>
    </dataValidation>
    <dataValidation errorStyle="warning" imeMode="hiragana" allowBlank="1" showInputMessage="1" showErrorMessage="1" sqref="P319:S319" xr:uid="{AAD4A169-9EA1-4225-967D-B342455BCE46}"/>
    <dataValidation errorStyle="warning" imeMode="hiragana" allowBlank="1" showInputMessage="1" showErrorMessage="1" sqref="T319:Y319" xr:uid="{1F56F2BF-D69D-4E88-8E94-644BE130DE80}"/>
    <dataValidation type="list" imeMode="halfAlpha" allowBlank="1" showInputMessage="1" showErrorMessage="1" error="リストから選択してください" sqref="N320:O320" xr:uid="{DAAFB31C-1C06-4DC7-8CD7-50F86EA0687E}">
      <formula1>"○,　"</formula1>
    </dataValidation>
    <dataValidation errorStyle="warning" imeMode="hiragana" allowBlank="1" showInputMessage="1" showErrorMessage="1" sqref="P320:S320" xr:uid="{1F2A679B-5FBC-4F9D-91B4-7113DD540053}"/>
    <dataValidation errorStyle="warning" imeMode="hiragana" allowBlank="1" showInputMessage="1" showErrorMessage="1" sqref="T320:Y320" xr:uid="{D89EF5DE-FE6C-4251-A5C2-344BE82975D6}"/>
    <dataValidation type="list" imeMode="halfAlpha" allowBlank="1" showInputMessage="1" showErrorMessage="1" error="リストから選択してください" sqref="N321:O321" xr:uid="{9EDD339C-2F22-4185-BF74-217716E501D0}">
      <formula1>"○,　"</formula1>
    </dataValidation>
    <dataValidation errorStyle="warning" imeMode="hiragana" allowBlank="1" showInputMessage="1" showErrorMessage="1" sqref="P321:S321" xr:uid="{55E7A535-77D2-4537-81AA-8412AE57C1DD}"/>
    <dataValidation errorStyle="warning" imeMode="hiragana" allowBlank="1" showInputMessage="1" showErrorMessage="1" sqref="T321:Y321" xr:uid="{8B5A3FD2-6F8E-41C0-A398-1DF62ED1CD8E}"/>
    <dataValidation type="list" imeMode="halfAlpha" allowBlank="1" showInputMessage="1" showErrorMessage="1" error="リストから選択してください" sqref="N322:O322" xr:uid="{CC631083-31ED-4E51-BE02-219042A76DE4}">
      <formula1>"○,　"</formula1>
    </dataValidation>
    <dataValidation errorStyle="warning" imeMode="hiragana" allowBlank="1" showInputMessage="1" showErrorMessage="1" sqref="P322:S322" xr:uid="{137CCD5A-412E-4DA6-AE51-B07D04B3435A}"/>
    <dataValidation errorStyle="warning" imeMode="hiragana" allowBlank="1" showInputMessage="1" showErrorMessage="1" sqref="T322:Y322" xr:uid="{9077F662-1DC1-49C3-BC39-049A6BDA9935}"/>
    <dataValidation type="list" imeMode="halfAlpha" allowBlank="1" showInputMessage="1" showErrorMessage="1" error="リストから選択してください" sqref="N323:O323" xr:uid="{10A3A623-0896-4908-909D-0F839290BADD}">
      <formula1>"○,　"</formula1>
    </dataValidation>
    <dataValidation errorStyle="warning" imeMode="hiragana" allowBlank="1" showInputMessage="1" showErrorMessage="1" sqref="P323:S323" xr:uid="{8A003392-7D5F-4C26-94FA-1680A7105235}"/>
    <dataValidation errorStyle="warning" imeMode="hiragana" allowBlank="1" showInputMessage="1" showErrorMessage="1" sqref="T323:Y323" xr:uid="{6AEFA76F-9264-489A-A0DC-10345516E49B}"/>
    <dataValidation type="list" imeMode="halfAlpha" allowBlank="1" showInputMessage="1" showErrorMessage="1" error="リストから選択してください" sqref="N324:O324" xr:uid="{7979FC99-1426-4A3C-8979-F6D18926F02A}">
      <formula1>"○,　"</formula1>
    </dataValidation>
    <dataValidation errorStyle="warning" imeMode="hiragana" allowBlank="1" showInputMessage="1" showErrorMessage="1" sqref="P324:S324" xr:uid="{FE8A8748-8859-4DEB-890C-762974C10D29}"/>
    <dataValidation errorStyle="warning" imeMode="hiragana" allowBlank="1" showInputMessage="1" showErrorMessage="1" sqref="T324:Y324" xr:uid="{48D76B6E-92DB-4D99-B853-0CC53C1889AA}"/>
    <dataValidation type="list" imeMode="halfAlpha" allowBlank="1" showInputMessage="1" showErrorMessage="1" error="リストから選択してください" sqref="N325:O325" xr:uid="{211F45F6-751A-4152-B6CC-8523B150CCDF}">
      <formula1>"○,　"</formula1>
    </dataValidation>
    <dataValidation errorStyle="warning" imeMode="hiragana" allowBlank="1" showInputMessage="1" showErrorMessage="1" sqref="P325:S325" xr:uid="{A8CE961B-2216-409A-9731-80F670A82448}"/>
    <dataValidation errorStyle="warning" imeMode="hiragana" allowBlank="1" showInputMessage="1" showErrorMessage="1" sqref="T325:Y325" xr:uid="{0D0A5863-9B2B-41DA-90B5-AF6C7F32F8E7}"/>
  </dataValidations>
  <pageMargins left="0.78740157480314965" right="0.39370078740157483" top="0.59055118110236227" bottom="0.59055118110236227" header="0.19685039370078741" footer="0.19685039370078741"/>
  <pageSetup paperSize="9" scale="56" fitToHeight="0" orientation="portrait" cellComments="asDisplayed"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
  <sheetViews>
    <sheetView workbookViewId="0"/>
  </sheetViews>
  <sheetFormatPr defaultRowHeight="13.5"/>
  <sheetData>
    <row r="1" spans="1:12">
      <c r="A1"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2">
      <c r="A2" t="str">
        <f>"@神奈川県@和歌山県@鹿児島県@"</f>
        <v>@神奈川県@和歌山県@鹿児島県@</v>
      </c>
    </row>
    <row r="3" spans="1:12">
      <c r="A3" t="s">
        <v>152</v>
      </c>
    </row>
    <row r="4" spans="1:12">
      <c r="A4" s="38" t="s">
        <v>167</v>
      </c>
      <c r="B4" s="38"/>
      <c r="C4" s="38"/>
      <c r="D4" s="38"/>
      <c r="E4" s="38"/>
      <c r="F4" s="38"/>
      <c r="G4" s="38"/>
      <c r="H4" s="38"/>
      <c r="I4" s="38"/>
      <c r="J4" s="38"/>
      <c r="K4" s="38"/>
      <c r="L4" s="38"/>
    </row>
    <row r="6" spans="1:12">
      <c r="A6" s="34"/>
      <c r="B6" s="34"/>
      <c r="C6" s="34"/>
      <c r="D6" s="34"/>
      <c r="E6" s="34"/>
      <c r="F6" s="34"/>
      <c r="G6" s="34"/>
      <c r="H6" s="34"/>
      <c r="I6" s="34"/>
      <c r="J6" s="34"/>
      <c r="K6" s="34"/>
      <c r="L6" s="38"/>
    </row>
    <row r="7" spans="1:12">
      <c r="A7" s="34"/>
      <c r="B7" s="34"/>
      <c r="C7" s="34"/>
      <c r="D7" s="34"/>
      <c r="E7" s="34"/>
      <c r="F7" s="34"/>
      <c r="G7" s="34"/>
      <c r="H7" s="34"/>
      <c r="I7" s="34"/>
      <c r="J7" s="34"/>
      <c r="K7" s="34"/>
      <c r="L7" s="38"/>
    </row>
    <row r="8" spans="1:12">
      <c r="A8" s="34"/>
      <c r="B8" s="34"/>
      <c r="C8" s="34"/>
      <c r="D8" s="34"/>
      <c r="E8" s="34"/>
      <c r="F8" s="34"/>
      <c r="G8" s="34"/>
      <c r="H8" s="34"/>
      <c r="I8" s="34"/>
      <c r="J8" s="34"/>
      <c r="K8" s="34"/>
      <c r="L8" s="38"/>
    </row>
    <row r="9" spans="1:12">
      <c r="A9" s="34"/>
      <c r="B9" s="34"/>
      <c r="C9" s="34"/>
      <c r="D9" s="34"/>
      <c r="E9" s="34"/>
      <c r="F9" s="34"/>
      <c r="G9" s="34"/>
      <c r="H9" s="34"/>
      <c r="I9" s="34"/>
      <c r="J9" s="34"/>
      <c r="K9" s="34"/>
      <c r="L9" s="38"/>
    </row>
    <row r="10" spans="1:12">
      <c r="A10" s="34"/>
      <c r="B10" s="34"/>
      <c r="C10" s="34"/>
      <c r="D10" s="34"/>
      <c r="E10" s="34"/>
      <c r="F10" s="34"/>
      <c r="G10" s="34"/>
      <c r="H10" s="34"/>
      <c r="I10" s="34"/>
      <c r="J10" s="34"/>
      <c r="K10" s="34"/>
      <c r="L10" s="38"/>
    </row>
    <row r="11" spans="1:12">
      <c r="A11" s="165"/>
      <c r="B11" s="166"/>
      <c r="C11" s="38"/>
      <c r="D11" s="38"/>
      <c r="E11" s="38"/>
      <c r="F11" s="38"/>
      <c r="G11" s="38"/>
      <c r="H11" s="38"/>
      <c r="I11" s="38"/>
      <c r="J11" s="38"/>
      <c r="K11" s="38"/>
      <c r="L11" s="38"/>
    </row>
    <row r="12" spans="1:12">
      <c r="A12" s="38"/>
      <c r="B12" s="38"/>
      <c r="C12" s="38"/>
      <c r="D12" s="38"/>
      <c r="E12" s="38"/>
      <c r="F12" s="38"/>
      <c r="G12" s="38"/>
      <c r="H12" s="38"/>
      <c r="I12" s="38"/>
      <c r="J12" s="38"/>
      <c r="K12" s="38"/>
      <c r="L12" s="38"/>
    </row>
  </sheetData>
  <sheetProtection algorithmName="SHA-512" hashValue="QMP/0A9L1LbsUe1jZU80CFCOUhhzpTyh7EYkwwyJXGqjoO0x5/fjWspfOw8NepIK3KxVip4I0ypSyFsYYLXSXw==" saltValue="yHJ+9sAxzz0brQ/I3ayunA==" spinCount="100000" sheet="1" objects="1" scenarios="1"/>
  <phoneticPr fontId="5"/>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2022-06-23T04:18:07Z</cp:lastPrinted>
  <dcterms:created xsi:type="dcterms:W3CDTF">2018-07-20T07:50:20Z</dcterms:created>
  <dcterms:modified xsi:type="dcterms:W3CDTF">2018-07-20T07:50:20Z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