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ishii\Desktop\20200220_【３／６（金）〆照会】平成30年度財政状況資料集の作成及び提出について\04_修正\"/>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<sst xmlns="http://schemas.openxmlformats.org/spreadsheetml/2006/main" count="1097" uniqueCount="601">
  <si>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</si>
  <si>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</si>
  <si>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</si>
  <si>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</si>
  <si>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</si>
  <si>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</si>
  <si>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</si>
  <si>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</si>
  <si>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</si>
  <si>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</si>
  <si>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</si>
  <si>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</si>
  <si>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</si>
  <si>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</si>
  <si>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</si>
  <si>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</si>
  <si>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</si>
  <si>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</si>
  <si>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</si>
  <si>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</si>
  <si>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</si>
  <si>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</si>
  <si>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</si>
  <si>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</si>
  <si>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</si>
  <si>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</si>
  <si>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</si>
  <si>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</si>
  <si>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</si>
  <si>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</si>
  <si>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</si>
  <si>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</si>
  <si>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</si>
  <si>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</si>
  <si>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</si>
  <si>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</si>
  <si>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</si>
  <si>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</si>
  <si>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</si>
  <si>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</si>
  <si>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</si>
  <si>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</si>
  <si>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</si>
  <si>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</si>
  <si>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</si>
  <si>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</si>
  <si>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</si>
  <si>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</si>
  <si>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</si>
  <si>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</si>
  <si>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</si>
  <si>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</si>
  <si>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</si>
  <si>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</si>
  <si>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</si>
  <si>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</si>
  <si>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</si>
  <si>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</si>
  <si>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</si>
  <si>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</si>
  <si>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</si>
  <si>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</si>
  <si>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</si>
  <si>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</si>
  <si>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</si>
  <si>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</si>
  <si>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</si>
  <si>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</si>
  <si>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</si>
  <si>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</si>
  <si>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</si>
  <si>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</si>
  <si>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</si>
  <si>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</si>
  <si>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</si>
  <si>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</si>
  <si>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</si>
  <si>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</si>
  <si>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</si>
  <si>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</si>
  <si>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</si>
  <si>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</si>
  <si>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</si>
  <si>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</si>
  <si>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</si>
  <si>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</si>
  <si>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</si>
  <si>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</si>
  <si>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</si>
  <si>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</si>
  <si>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</si>
  <si>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</si>
  <si>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</si>
  <si>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</si>
  <si>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</si>
  <si>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</si>
  <si>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</si>
  <si>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</si>
  <si>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矢掛町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</si>
  <si>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</si>
  <si>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</si>
  <si>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</si>
  <si>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</si>
  <si>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</si>
  <si>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</si>
  <si>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</si>
  <si>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</si>
  <si>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</si>
  <si>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</si>
  <si>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</si>
  <si>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</si>
  <si>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</si>
  <si>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</si>
  <si>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</si>
  <si>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</si>
  <si>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</si>
  <si>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</si>
  <si>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</si>
  <si>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</si>
  <si>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</si>
  <si>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</si>
  <si>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</si>
  <si>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</si>
  <si>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</si>
  <si>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</si>
  <si>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</si>
  <si>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</si>
  <si>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</si>
  <si>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</si>
  <si>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</si>
  <si>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</si>
  <si>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</si>
  <si>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</si>
  <si>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</si>
  <si>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</si>
  <si>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</si>
  <si>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</si>
  <si>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</si>
  <si>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</si>
  <si>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</si>
  <si>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</si>
  <si>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</si>
  <si>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</si>
  <si>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</si>
  <si>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</si>
  <si>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</si>
  <si>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</si>
  <si>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</si>
  <si>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</si>
  <si>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</si>
  <si>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</si>
  <si>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</si>
  <si>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</si>
  <si>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</si>
  <si>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</si>
  <si>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</si>
  <si>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</si>
  <si>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</si>
  <si>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</si>
  <si>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</si>
  <si>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</si>
  <si>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</si>
  <si>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</si>
  <si>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</si>
  <si>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</si>
  <si>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</si>
  <si>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</si>
  <si>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</si>
  <si>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</si>
  <si>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</si>
  <si>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</si>
  <si>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</si>
  <si>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</si>
  <si>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</si>
  <si>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</si>
  <si>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</si>
  <si>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</si>
  <si>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</si>
  <si>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</si>
  <si>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</si>
  <si>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</si>
  <si>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</si>
  <si>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</si>
  <si>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</si>
  <si>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</si>
  <si>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</si>
  <si>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</si>
  <si>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</si>
  <si>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</si>
  <si>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</si>
  <si>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</si>
  <si>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</si>
  <si>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</si>
  <si>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</si>
  <si>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</si>
  <si>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</si>
  <si>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</si>
  <si>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</si>
  <si>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</si>
  <si>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</si>
  <si>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</si>
  <si>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</si>
  <si>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</si>
  <si>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</si>
  <si>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</si>
  <si>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</si>
  <si>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</si>
  <si>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</si>
  <si>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</si>
  <si>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</si>
  <si>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</si>
  <si>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岡山県矢掛町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</si>
  <si>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</si>
  <si>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</si>
  <si>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</si>
  <si>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</si>
  <si>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</si>
  <si>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</si>
  <si>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</si>
  <si>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</si>
  <si>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</si>
  <si>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</si>
  <si>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</si>
  <si>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</si>
  <si>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</si>
  <si>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</si>
  <si>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</si>
  <si>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</si>
  <si>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</si>
  <si>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</si>
  <si>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</si>
  <si>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</si>
  <si>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</si>
  <si>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</si>
  <si>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</si>
  <si>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</si>
  <si>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</si>
  <si>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</si>
  <si>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</si>
  <si>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</si>
  <si>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</si>
  <si>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</si>
  <si>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</si>
  <si>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</si>
  <si>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</si>
  <si>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</si>
  <si>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</si>
  <si>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</si>
  <si>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</si>
  <si>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</si>
  <si>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</si>
  <si>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</si>
  <si>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</si>
  <si>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</si>
  <si>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</si>
  <si>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</si>
  <si>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</si>
  <si>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</si>
  <si>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</si>
  <si>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</si>
  <si>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</si>
  <si>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</si>
  <si>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</si>
  <si>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</si>
  <si>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</si>
  <si>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</si>
  <si>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</si>
  <si>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</si>
  <si>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</si>
  <si>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</si>
  <si>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</si>
  <si>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</si>
  <si>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</si>
  <si>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</si>
  <si>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</si>
  <si>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</si>
  <si>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</si>
  <si>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</si>
  <si>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</si>
  <si>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</si>
  <si>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</si>
  <si>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</si>
  <si>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</si>
  <si>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</si>
  <si>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</si>
  <si>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</si>
  <si>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</si>
  <si>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</si>
  <si>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</si>
  <si>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</si>
  <si>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</si>
  <si>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</si>
  <si>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</si>
  <si>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</si>
  <si>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</si>
  <si>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</si>
  <si>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</si>
  <si>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</si>
  <si>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</si>
  <si>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</si>
  <si>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</si>
  <si>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</si>
  <si>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</si>
  <si>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</si>
  <si>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</si>
  <si>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</si>
  <si>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</si>
  <si>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</si>
  <si>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</si>
  <si>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</si>
  <si>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</si>
  <si>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</si>
  <si>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</si>
  <si>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</si>
  <si>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</si>
  <si>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</si>
  <si>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</si>
  <si>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</si>
  <si>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</si>
  <si>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</si>
  <si>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</si>
  <si>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</si>
  <si>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</si>
  <si>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</si>
  <si>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</si>
  <si>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</si>
  <si>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</si>
  <si>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</si>
  <si>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</si>
  <si>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</si>
  <si>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</si>
  <si>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</si>
  <si>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</si>
  <si>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</si>
  <si>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</si>
  <si>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</si>
  <si>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</si>
  <si>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</si>
  <si>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</si>
  <si>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</si>
  <si>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</si>
  <si>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</si>
  <si>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</si>
  <si>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</si>
  <si>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</si>
  <si>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</si>
  <si>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</si>
  <si>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</si>
  <si>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</si>
  <si>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</si>
  <si>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</si>
  <si>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</si>
  <si>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</si>
  <si>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</si>
  <si>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</si>
  <si>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</si>
  <si>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</si>
  <si>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</si>
  <si>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</si>
  <si>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</si>
  <si>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</si>
  <si>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岡山県矢掛町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</si>
  <si>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</si>
  <si>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</si>
  <si>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</si>
  <si>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</si>
  <si>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</si>
  <si>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</si>
  <si>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</si>
  <si>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</si>
  <si>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</si>
  <si>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</si>
  <si>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</si>
  <si>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</si>
  <si>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</si>
  <si>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</si>
  <si>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</si>
  <si>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</si>
  <si>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</si>
  <si>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</si>
  <si>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</si>
  <si>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</si>
  <si>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矢掛町住宅新築資金等貸付事業特別会計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</si>
  <si>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</si>
  <si>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</si>
  <si>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</si>
  <si>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</si>
  <si>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</si>
  <si>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</si>
  <si>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</si>
  <si>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</si>
  <si>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</si>
  <si>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</si>
  <si>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</si>
  <si>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</si>
  <si>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</si>
  <si>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矢掛町国民健康保険事業特別会計</t>
    <phoneticPr fontId="5"/>
  </si>
  <si>
    <t>矢掛町介護保険事業特別会計</t>
    <phoneticPr fontId="5"/>
  </si>
  <si>
    <t>矢掛町介護サービス事業特別会計</t>
    <phoneticPr fontId="5"/>
  </si>
  <si>
    <t>矢掛町後期高齢者医療事業特別会計</t>
    <phoneticPr fontId="5"/>
  </si>
  <si>
    <t>矢掛町水道事業会計</t>
    <phoneticPr fontId="5"/>
  </si>
  <si>
    <t>法適用企業</t>
    <phoneticPr fontId="5"/>
  </si>
  <si>
    <t>矢掛町病院事業会計</t>
    <phoneticPr fontId="5"/>
  </si>
  <si>
    <t>法適用企業</t>
    <phoneticPr fontId="5"/>
  </si>
  <si>
    <t>矢掛町介護老人保健施設事業会計</t>
    <phoneticPr fontId="5"/>
  </si>
  <si>
    <t>法適用企業</t>
    <phoneticPr fontId="5"/>
  </si>
  <si>
    <t>矢掛町下水道事業会計</t>
    <phoneticPr fontId="5"/>
  </si>
  <si>
    <t>矢掛町地域開発事業特別会計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</si>
  <si>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</si>
  <si>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</si>
  <si>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</si>
  <si>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</si>
  <si>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</si>
  <si>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</si>
  <si>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</si>
  <si>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</si>
  <si>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</si>
  <si>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</si>
  <si>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</si>
  <si>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</si>
  <si>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</si>
  <si>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</si>
  <si>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</si>
  <si>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</si>
  <si>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</si>
  <si>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</si>
  <si>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</si>
  <si>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</si>
  <si>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</si>
  <si>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</si>
  <si>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</si>
  <si>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</si>
  <si>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</si>
  <si>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</si>
  <si>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</si>
  <si>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</si>
  <si>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</si>
  <si>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</si>
  <si>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</si>
  <si>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</si>
  <si>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</si>
  <si>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</si>
  <si>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</si>
  <si>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</si>
  <si>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</si>
  <si>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</si>
  <si>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</si>
  <si>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</si>
  <si>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</si>
  <si>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</si>
  <si>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</si>
  <si>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</si>
  <si>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</si>
  <si>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</si>
  <si>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</si>
  <si>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</si>
  <si>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</si>
  <si>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</si>
  <si>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</si>
  <si>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</si>
  <si>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</si>
  <si>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</si>
  <si>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</si>
  <si>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</si>
  <si>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</si>
  <si>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</si>
  <si>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</si>
  <si>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</si>
  <si>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</si>
  <si>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</si>
  <si>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矢掛町下水道事業会計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</si>
  <si>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</si>
  <si>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</si>
  <si>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矢掛町病院事業会計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</si>
  <si>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</si>
  <si>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矢掛町水道事業会計</t>
    <phoneticPr fontId="5"/>
  </si>
  <si>
    <t>(Ｆ)</t>
    <phoneticPr fontId="5"/>
  </si>
  <si>
    <t>矢掛町介護老人保健施設事業会計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</si>
  <si>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</si>
  <si>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</si>
  <si>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</si>
  <si>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</si>
  <si>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</si>
  <si>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</si>
  <si>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</si>
  <si>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</si>
  <si>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</si>
  <si>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</si>
  <si>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</si>
  <si>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</si>
  <si>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</si>
  <si>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</si>
  <si>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</si>
  <si>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</si>
  <si>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</si>
  <si>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</si>
  <si>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</si>
  <si>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</si>
  <si>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</si>
  <si>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</si>
  <si>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</si>
  <si>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</si>
  <si>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</si>
  <si>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</si>
  <si>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</si>
  <si>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</si>
  <si>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</si>
  <si>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</si>
  <si>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</si>
  <si>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</si>
  <si>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</si>
  <si>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</si>
  <si>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</si>
  <si>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</si>
  <si>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</si>
  <si>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</si>
  <si>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</si>
  <si>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</si>
  <si>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</si>
  <si>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</si>
  <si>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</si>
  <si>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</si>
  <si>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</si>
  <si>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</si>
  <si>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</si>
  <si>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</si>
  <si>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</si>
  <si>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</si>
  <si>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</si>
  <si>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</si>
  <si>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</si>
  <si>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</si>
  <si>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</si>
  <si>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</si>
  <si>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</si>
  <si>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</si>
  <si>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</si>
  <si>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</si>
  <si>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</si>
  <si>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</si>
  <si>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</si>
  <si>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</si>
  <si>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</si>
  <si>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</si>
  <si>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</si>
  <si>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</si>
  <si>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</si>
  <si>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</si>
  <si>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</si>
  <si>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</si>
  <si>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</si>
  <si>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</si>
  <si>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</si>
  <si>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</si>
  <si>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</si>
  <si>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</si>
  <si>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</si>
  <si>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</si>
  <si>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</si>
  <si>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</si>
  <si>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</si>
  <si>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</si>
  <si>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0.68</t>
  </si>
  <si>
    <t>▲ 3.73</t>
  </si>
  <si>
    <t>▲ 15.69</t>
  </si>
  <si>
    <t>▲ 25.26</t>
  </si>
  <si>
    <t>矢掛町病院事業会計</t>
  </si>
  <si>
    <t>一般会計</t>
  </si>
  <si>
    <t>矢掛町水道事業会計</t>
  </si>
  <si>
    <t>矢掛町介護老人保健施設事業会計</t>
  </si>
  <si>
    <t>矢掛町下水道事業会計</t>
  </si>
  <si>
    <t>矢掛町国民健康保険事業特別会計</t>
  </si>
  <si>
    <t>矢掛町介護保険事業特別会計</t>
  </si>
  <si>
    <t>矢掛町介護サービス事業特別会計</t>
  </si>
  <si>
    <t>その他会計（赤字）</t>
  </si>
  <si>
    <t>その他会計（黒字）</t>
  </si>
  <si>
    <t>H25末</t>
    <phoneticPr fontId="5"/>
  </si>
  <si>
    <t>H26末</t>
    <phoneticPr fontId="5"/>
  </si>
  <si>
    <t>H27末</t>
    <phoneticPr fontId="5"/>
  </si>
  <si>
    <t>H28末</t>
    <phoneticPr fontId="5"/>
  </si>
  <si>
    <t>H29末</t>
    <phoneticPr fontId="5"/>
  </si>
  <si>
    <t>井笠地区農業共済事務組合農業共済事業会計</t>
    <rPh sb="0" eb="2">
      <t>イカサ</t>
    </rPh>
    <rPh sb="2" eb="4">
      <t>チク</t>
    </rPh>
    <rPh sb="4" eb="6">
      <t>ノウギョウ</t>
    </rPh>
    <rPh sb="6" eb="8">
      <t>キョウサイ</t>
    </rPh>
    <rPh sb="8" eb="10">
      <t>ジム</t>
    </rPh>
    <rPh sb="10" eb="12">
      <t>クミアイ</t>
    </rPh>
    <rPh sb="12" eb="14">
      <t>ノウギョウ</t>
    </rPh>
    <rPh sb="14" eb="16">
      <t>キョウサイ</t>
    </rPh>
    <rPh sb="16" eb="18">
      <t>ジギョウ</t>
    </rPh>
    <rPh sb="18" eb="20">
      <t>カイケイ</t>
    </rPh>
    <phoneticPr fontId="2"/>
  </si>
  <si>
    <t>岡山県井原地区清掃施設組合一般会計</t>
    <rPh sb="0" eb="3">
      <t>オカヤマケン</t>
    </rPh>
    <rPh sb="3" eb="5">
      <t>イバラ</t>
    </rPh>
    <rPh sb="5" eb="7">
      <t>チク</t>
    </rPh>
    <rPh sb="7" eb="9">
      <t>セイソウ</t>
    </rPh>
    <rPh sb="9" eb="11">
      <t>シセツ</t>
    </rPh>
    <rPh sb="11" eb="13">
      <t>クミアイ</t>
    </rPh>
    <rPh sb="13" eb="15">
      <t>イッパン</t>
    </rPh>
    <rPh sb="15" eb="17">
      <t>カイケイ</t>
    </rPh>
    <phoneticPr fontId="2"/>
  </si>
  <si>
    <t>井原地区消防組合一般会計</t>
    <rPh sb="0" eb="2">
      <t>イバラ</t>
    </rPh>
    <rPh sb="2" eb="4">
      <t>チク</t>
    </rPh>
    <rPh sb="4" eb="6">
      <t>ショウボウ</t>
    </rPh>
    <rPh sb="6" eb="8">
      <t>クミアイ</t>
    </rPh>
    <rPh sb="8" eb="10">
      <t>イッパン</t>
    </rPh>
    <rPh sb="10" eb="12">
      <t>カイケイ</t>
    </rPh>
    <phoneticPr fontId="2"/>
  </si>
  <si>
    <t>岡山県西部衛生施設組合一般会計</t>
    <rPh sb="0" eb="3">
      <t>オカヤマケン</t>
    </rPh>
    <rPh sb="3" eb="5">
      <t>セイブ</t>
    </rPh>
    <rPh sb="5" eb="7">
      <t>エイセイ</t>
    </rPh>
    <rPh sb="7" eb="9">
      <t>シセツ</t>
    </rPh>
    <rPh sb="9" eb="11">
      <t>クミアイ</t>
    </rPh>
    <rPh sb="11" eb="13">
      <t>イッパン</t>
    </rPh>
    <rPh sb="13" eb="15">
      <t>カイケイ</t>
    </rPh>
    <phoneticPr fontId="2"/>
  </si>
  <si>
    <t>岡山県笠岡市・矢掛町中学校組合一般会計</t>
    <rPh sb="0" eb="3">
      <t>オカヤマケン</t>
    </rPh>
    <rPh sb="3" eb="6">
      <t>カサオカシ</t>
    </rPh>
    <rPh sb="7" eb="10">
      <t>ヤカゲチョウ</t>
    </rPh>
    <rPh sb="10" eb="13">
      <t>チュウガッコウ</t>
    </rPh>
    <rPh sb="13" eb="15">
      <t>クミアイ</t>
    </rPh>
    <rPh sb="15" eb="17">
      <t>イッパン</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</si>
  <si>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</si>
  <si>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</si>
  <si>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</si>
  <si>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</si>
  <si>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</si>
  <si>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</si>
  <si>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岡山県市町村税整理組合一般会計</t>
    <rPh sb="0" eb="3">
      <t>オカヤマケン</t>
    </rPh>
    <rPh sb="3" eb="6">
      <t>シチョウソン</t>
    </rPh>
    <rPh sb="6" eb="7">
      <t>ゼイ</t>
    </rPh>
    <rPh sb="7" eb="9">
      <t>セイリ</t>
    </rPh>
    <rPh sb="9" eb="11">
      <t>クミアイ</t>
    </rPh>
    <rPh sb="11" eb="13">
      <t>イッパン</t>
    </rPh>
    <rPh sb="13" eb="15">
      <t>カイケイ</t>
    </rPh>
    <phoneticPr fontId="2"/>
  </si>
  <si>
    <t>○</t>
    <phoneticPr fontId="18"/>
  </si>
  <si>
    <t>矢掛町土地開発公社</t>
    <rPh sb="0" eb="3">
      <t>ヤカゲチョウ</t>
    </rPh>
    <rPh sb="3" eb="5">
      <t>トチ</t>
    </rPh>
    <rPh sb="5" eb="7">
      <t>カイハツ</t>
    </rPh>
    <rPh sb="7" eb="9">
      <t>コウシャ</t>
    </rPh>
    <phoneticPr fontId="18"/>
  </si>
  <si>
    <t>文教福祉施設整備基金</t>
    <rPh sb="0" eb="2">
      <t>ブンキョウ</t>
    </rPh>
    <rPh sb="2" eb="4">
      <t>フクシ</t>
    </rPh>
    <rPh sb="4" eb="6">
      <t>シセツ</t>
    </rPh>
    <rPh sb="6" eb="8">
      <t>セイビ</t>
    </rPh>
    <rPh sb="8" eb="10">
      <t>キキン</t>
    </rPh>
    <phoneticPr fontId="2"/>
  </si>
  <si>
    <t>こどもみらい基金</t>
    <rPh sb="6" eb="8">
      <t>キキン</t>
    </rPh>
    <phoneticPr fontId="2"/>
  </si>
  <si>
    <t>地域福祉基金</t>
    <rPh sb="0" eb="2">
      <t>チイキ</t>
    </rPh>
    <rPh sb="2" eb="4">
      <t>フクシ</t>
    </rPh>
    <rPh sb="4" eb="6">
      <t>キキン</t>
    </rPh>
    <phoneticPr fontId="2"/>
  </si>
  <si>
    <t>賑わいのまちづくり基金</t>
    <rPh sb="0" eb="1">
      <t>ニギ</t>
    </rPh>
    <rPh sb="9" eb="11">
      <t>キキン</t>
    </rPh>
    <phoneticPr fontId="2"/>
  </si>
  <si>
    <t>わことふるさと応援基金</t>
    <rPh sb="7" eb="9">
      <t>オウエン</t>
    </rPh>
    <rPh sb="9" eb="11">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</si>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</sst>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87551</c:v>
                </c:pt>
                <c:pt idx="1">
                  <c:v>106092</c:v>
                </c:pt>
                <c:pt idx="2">
                  <c:v>78903</c:v>
                </c:pt>
                <c:pt idx="3">
                  <c:v>82993</c:v>
                </c:pt>
                <c:pt idx="4">
                  <c:v>108252</c:v>
                </c:pt>
              </c:numCache>
            </c:numRef>
          </c:val>
          <c:smooth val="0"/>
          <c:extLst>
            <c:ext xmlns:c16="http://schemas.microsoft.com/office/drawing/2014/chart" uri="{C3380CC4-5D6E-409C-BE32-E72D297353CC}">
              <c16:uniqueId val="{00000000-A8FF-4D2A-903D-77D9088182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132003</c:v>
                </c:pt>
                <c:pt idx="1">
                  <c:v>63017</c:v>
                </c:pt>
                <c:pt idx="2">
                  <c:v>76528</c:v>
                </c:pt>
                <c:pt idx="3">
                  <c:v>115091</c:v>
                </c:pt>
                <c:pt idx="4">
                  <c:v>76673</c:v>
                </c:pt>
              </c:numCache>
            </c:numRef>
          </c:val>
          <c:smooth val="0"/>
          <c:extLst>
            <c:ext xmlns:c16="http://schemas.microsoft.com/office/drawing/2014/chart" uri="{C3380CC4-5D6E-409C-BE32-E72D297353CC}">
              <c16:uniqueId val="{00000001-A8FF-4D2A-903D-77D9088182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12.32</c:v>
                </c:pt>
                <c:pt idx="1">
                  <c:v>9.17</c:v>
                </c:pt>
                <c:pt idx="2">
                  <c:v>8.27</c:v>
                </c:pt>
                <c:pt idx="3">
                  <c:v>7.77</c:v>
                </c:pt>
                <c:pt idx="4">
                  <c:v>10.66</c:v>
                </c:pt>
              </c:numCache>
            </c:numRef>
          </c:val>
          <c:extLst>
            <c:ext xmlns:c16="http://schemas.microsoft.com/office/drawing/2014/chart" uri="{C3380CC4-5D6E-409C-BE32-E72D297353CC}">
              <c16:uniqueId val="{00000000-17DC-4167-8FA5-261644E77E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82.02</c:v>
                </c:pt>
                <c:pt idx="1">
                  <c:v>81.489999999999995</c:v>
                </c:pt>
                <c:pt idx="2">
                  <c:v>73.099999999999994</c:v>
                </c:pt>
                <c:pt idx="3">
                  <c:v>92.21</c:v>
                </c:pt>
                <c:pt idx="4">
                  <c:v>65.75</c:v>
                </c:pt>
              </c:numCache>
            </c:numRef>
          </c:val>
          <c:extLst>
            <c:ext xmlns:c16="http://schemas.microsoft.com/office/drawing/2014/chart" uri="{C3380CC4-5D6E-409C-BE32-E72D297353CC}">
              <c16:uniqueId val="{00000001-17DC-4167-8FA5-261644E77E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-0.68</c:v>
                </c:pt>
                <c:pt idx="1">
                  <c:v>-3.73</c:v>
                </c:pt>
                <c:pt idx="2">
                  <c:v>-15.69</c:v>
                </c:pt>
                <c:pt idx="3">
                  <c:v>15.34</c:v>
                </c:pt>
                <c:pt idx="4">
                  <c:v>-25.26</c:v>
                </c:pt>
              </c:numCache>
            </c:numRef>
          </c:val>
          <c:smooth val="0"/>
          <c:extLst>
            <c:ext xmlns:c16="http://schemas.microsoft.com/office/drawing/2014/chart" uri="{C3380CC4-5D6E-409C-BE32-E72D297353CC}">
              <c16:uniqueId val="{00000002-17DC-4167-8FA5-261644E77E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1.4</c:v>
                </c:pt>
                <c:pt idx="2">
                  <c:v>#N/A</c:v>
                </c:pt>
                <c:pt idx="3">
                  <c:v>1.39</c:v>
                </c:pt>
                <c:pt idx="4">
                  <c:v>#N/A</c:v>
                </c:pt>
                <c:pt idx="5">
                  <c:v>3.92</c:v>
                </c:pt>
                <c:pt idx="6">
                  <c:v>#N/A</c:v>
                </c:pt>
                <c:pt idx="7">
                  <c:v>2.79</c:v>
                </c:pt>
                <c:pt idx="8">
                  <c:v>#N/A</c:v>
                </c:pt>
                <c:pt idx="9">
                  <c:v>0.26</c:v>
                </c:pt>
              </c:numCache>
            </c:numRef>
          </c:val>
          <c:extLst>
            <c:ext xmlns:c16="http://schemas.microsoft.com/office/drawing/2014/chart" uri="{C3380CC4-5D6E-409C-BE32-E72D297353CC}">
              <c16:uniqueId val="{00000000-F2F5-46BC-A4CD-8146A92A0F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F5-46BC-A4CD-8146A92A0F95}"/>
            </c:ext>
          </c:extLst>
        </c:ser>
        <c:ser>
          <c:idx val="2"/>
          <c:order val="2"/>
          <c:tx>
            <c:strRef>
              <c:f>データシート!$A$29</c:f>
              <c:strCache>
                <c:ptCount val="1"/>
                <c:pt idx="0">
                  <c:v>矢掛町介護サービス事業特別会計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c:v>
                </c:pt>
                <c:pt idx="2">
                  <c:v>#N/A</c:v>
                </c:pt>
                <c:pt idx="3">
                  <c:v>0.15</c:v>
                </c:pt>
                <c:pt idx="4">
                  <c:v>#N/A</c:v>
                </c:pt>
                <c:pt idx="5">
                  <c:v>0.18</c:v>
                </c:pt>
                <c:pt idx="6">
                  <c:v>#N/A</c:v>
                </c:pt>
                <c:pt idx="7">
                  <c:v>0.19</c:v>
                </c:pt>
                <c:pt idx="8">
                  <c:v>#N/A</c:v>
                </c:pt>
                <c:pt idx="9">
                  <c:v>0.14000000000000001</c:v>
                </c:pt>
              </c:numCache>
            </c:numRef>
          </c:val>
          <c:extLst>
            <c:ext xmlns:c16="http://schemas.microsoft.com/office/drawing/2014/chart" uri="{C3380CC4-5D6E-409C-BE32-E72D297353CC}">
              <c16:uniqueId val="{00000002-F2F5-46BC-A4CD-8146A92A0F95}"/>
            </c:ext>
          </c:extLst>
        </c:ser>
        <c:ser>
          <c:idx val="3"/>
          <c:order val="3"/>
          <c:tx>
            <c:strRef>
              <c:f>データシート!$A$30</c:f>
              <c:strCache>
                <c:ptCount val="1"/>
                <c:pt idx="0">
                  <c:v>矢掛町介護保険事業特別会計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2.23</c:v>
                </c:pt>
                <c:pt idx="2">
                  <c:v>#N/A</c:v>
                </c:pt>
                <c:pt idx="3">
                  <c:v>2.62</c:v>
                </c:pt>
                <c:pt idx="4">
                  <c:v>#N/A</c:v>
                </c:pt>
                <c:pt idx="5">
                  <c:v>2.79</c:v>
                </c:pt>
                <c:pt idx="6">
                  <c:v>#N/A</c:v>
                </c:pt>
                <c:pt idx="7">
                  <c:v>2.99</c:v>
                </c:pt>
                <c:pt idx="8">
                  <c:v>#N/A</c:v>
                </c:pt>
                <c:pt idx="9">
                  <c:v>0.7</c:v>
                </c:pt>
              </c:numCache>
            </c:numRef>
          </c:val>
          <c:extLst>
            <c:ext xmlns:c16="http://schemas.microsoft.com/office/drawing/2014/chart" uri="{C3380CC4-5D6E-409C-BE32-E72D297353CC}">
              <c16:uniqueId val="{00000003-F2F5-46BC-A4CD-8146A92A0F95}"/>
            </c:ext>
          </c:extLst>
        </c:ser>
        <c:ser>
          <c:idx val="4"/>
          <c:order val="4"/>
          <c:tx>
            <c:strRef>
              <c:f>データシート!$A$31</c:f>
              <c:strCache>
                <c:ptCount val="1"/>
                <c:pt idx="0">
                  <c:v>矢掛町国民健康保険事業特別会計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3.19</c:v>
                </c:pt>
                <c:pt idx="2">
                  <c:v>#N/A</c:v>
                </c:pt>
                <c:pt idx="3">
                  <c:v>3.26</c:v>
                </c:pt>
                <c:pt idx="4">
                  <c:v>#N/A</c:v>
                </c:pt>
                <c:pt idx="5">
                  <c:v>3.97</c:v>
                </c:pt>
                <c:pt idx="6">
                  <c:v>#N/A</c:v>
                </c:pt>
                <c:pt idx="7">
                  <c:v>3.26</c:v>
                </c:pt>
                <c:pt idx="8">
                  <c:v>#N/A</c:v>
                </c:pt>
                <c:pt idx="9">
                  <c:v>1.24</c:v>
                </c:pt>
              </c:numCache>
            </c:numRef>
          </c:val>
          <c:extLst>
            <c:ext xmlns:c16="http://schemas.microsoft.com/office/drawing/2014/chart" uri="{C3380CC4-5D6E-409C-BE32-E72D297353CC}">
              <c16:uniqueId val="{00000004-F2F5-46BC-A4CD-8146A92A0F95}"/>
            </c:ext>
          </c:extLst>
        </c:ser>
        <c:ser>
          <c:idx val="5"/>
          <c:order val="5"/>
          <c:tx>
            <c:strRef>
              <c:f>データシート!$A$32</c:f>
              <c:strCache>
                <c:ptCount val="1"/>
                <c:pt idx="0">
                  <c:v>矢掛町下水道事業会計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5.14</c:v>
                </c:pt>
              </c:numCache>
            </c:numRef>
          </c:val>
          <c:extLst>
            <c:ext xmlns:c16="http://schemas.microsoft.com/office/drawing/2014/chart" uri="{C3380CC4-5D6E-409C-BE32-E72D297353CC}">
              <c16:uniqueId val="{00000005-F2F5-46BC-A4CD-8146A92A0F95}"/>
            </c:ext>
          </c:extLst>
        </c:ser>
        <c:ser>
          <c:idx val="6"/>
          <c:order val="6"/>
          <c:tx>
            <c:strRef>
              <c:f>データシート!$A$33</c:f>
              <c:strCache>
                <c:ptCount val="1"/>
                <c:pt idx="0">
                  <c:v>矢掛町介護老人保健施設事業会計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6.21</c:v>
                </c:pt>
                <c:pt idx="2">
                  <c:v>#N/A</c:v>
                </c:pt>
                <c:pt idx="3">
                  <c:v>4.9400000000000004</c:v>
                </c:pt>
                <c:pt idx="4">
                  <c:v>#N/A</c:v>
                </c:pt>
                <c:pt idx="5">
                  <c:v>3.8</c:v>
                </c:pt>
                <c:pt idx="6">
                  <c:v>#N/A</c:v>
                </c:pt>
                <c:pt idx="7">
                  <c:v>4.8099999999999996</c:v>
                </c:pt>
                <c:pt idx="8">
                  <c:v>#N/A</c:v>
                </c:pt>
                <c:pt idx="9">
                  <c:v>7.94</c:v>
                </c:pt>
              </c:numCache>
            </c:numRef>
          </c:val>
          <c:extLst>
            <c:ext xmlns:c16="http://schemas.microsoft.com/office/drawing/2014/chart" uri="{C3380CC4-5D6E-409C-BE32-E72D297353CC}">
              <c16:uniqueId val="{00000006-F2F5-46BC-A4CD-8146A92A0F95}"/>
            </c:ext>
          </c:extLst>
        </c:ser>
        <c:ser>
          <c:idx val="7"/>
          <c:order val="7"/>
          <c:tx>
            <c:strRef>
              <c:f>データシート!$A$34</c:f>
              <c:strCache>
                <c:ptCount val="1"/>
                <c:pt idx="0">
                  <c:v>矢掛町水道事業会計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13.64</c:v>
                </c:pt>
                <c:pt idx="2">
                  <c:v>#N/A</c:v>
                </c:pt>
                <c:pt idx="3">
                  <c:v>12.96</c:v>
                </c:pt>
                <c:pt idx="4">
                  <c:v>#N/A</c:v>
                </c:pt>
                <c:pt idx="5">
                  <c:v>9.5500000000000007</c:v>
                </c:pt>
                <c:pt idx="6">
                  <c:v>#N/A</c:v>
                </c:pt>
                <c:pt idx="7">
                  <c:v>9.24</c:v>
                </c:pt>
                <c:pt idx="8">
                  <c:v>#N/A</c:v>
                </c:pt>
                <c:pt idx="9">
                  <c:v>9.7100000000000009</c:v>
                </c:pt>
              </c:numCache>
            </c:numRef>
          </c:val>
          <c:extLst>
            <c:ext xmlns:c16="http://schemas.microsoft.com/office/drawing/2014/chart" uri="{C3380CC4-5D6E-409C-BE32-E72D297353CC}">
              <c16:uniqueId val="{00000007-F2F5-46BC-A4CD-8146A92A0F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12.12</c:v>
                </c:pt>
                <c:pt idx="2">
                  <c:v>#N/A</c:v>
                </c:pt>
                <c:pt idx="3">
                  <c:v>8.9600000000000009</c:v>
                </c:pt>
                <c:pt idx="4">
                  <c:v>#N/A</c:v>
                </c:pt>
                <c:pt idx="5">
                  <c:v>8.1300000000000008</c:v>
                </c:pt>
                <c:pt idx="6">
                  <c:v>#N/A</c:v>
                </c:pt>
                <c:pt idx="7">
                  <c:v>7.57</c:v>
                </c:pt>
                <c:pt idx="8">
                  <c:v>#N/A</c:v>
                </c:pt>
                <c:pt idx="9">
                  <c:v>10.52</c:v>
                </c:pt>
              </c:numCache>
            </c:numRef>
          </c:val>
          <c:extLst>
            <c:ext xmlns:c16="http://schemas.microsoft.com/office/drawing/2014/chart" uri="{C3380CC4-5D6E-409C-BE32-E72D297353CC}">
              <c16:uniqueId val="{00000008-F2F5-46BC-A4CD-8146A92A0F95}"/>
            </c:ext>
          </c:extLst>
        </c:ser>
        <c:ser>
          <c:idx val="9"/>
          <c:order val="9"/>
          <c:tx>
            <c:strRef>
              <c:f>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20.14</c:v>
                </c:pt>
                <c:pt idx="2">
                  <c:v>#N/A</c:v>
                </c:pt>
                <c:pt idx="3">
                  <c:v>18.48</c:v>
                </c:pt>
                <c:pt idx="4">
                  <c:v>#N/A</c:v>
                </c:pt>
                <c:pt idx="5">
                  <c:v>15.48</c:v>
                </c:pt>
                <c:pt idx="6">
                  <c:v>#N/A</c:v>
                </c:pt>
                <c:pt idx="7">
                  <c:v>15.13</c:v>
                </c:pt>
                <c:pt idx="8">
                  <c:v>#N/A</c:v>
                </c:pt>
                <c:pt idx="9">
                  <c:v>17.89</c:v>
                </c:pt>
              </c:numCache>
            </c:numRef>
          </c:val>
          <c:extLst>
            <c:ext xmlns:c16="http://schemas.microsoft.com/office/drawing/2014/chart" uri="{C3380CC4-5D6E-409C-BE32-E72D297353CC}">
              <c16:uniqueId val="{00000009-F2F5-46BC-A4CD-8146A92A0F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778</c:v>
                </c:pt>
                <c:pt idx="5">
                  <c:v>823</c:v>
                </c:pt>
                <c:pt idx="8">
                  <c:v>849</c:v>
                </c:pt>
                <c:pt idx="11">
                  <c:v>903</c:v>
                </c:pt>
                <c:pt idx="14">
                  <c:v>987</c:v>
                </c:pt>
              </c:numCache>
            </c:numRef>
          </c:val>
          <c:extLst>
            <c:ext xmlns:c16="http://schemas.microsoft.com/office/drawing/2014/chart" uri="{C3380CC4-5D6E-409C-BE32-E72D297353CC}">
              <c16:uniqueId val="{00000000-702C-4E8A-A7EA-AAD298D09E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2C-4E8A-A7EA-AAD298D09E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4</c:v>
                </c:pt>
                <c:pt idx="6">
                  <c:v>4</c:v>
                </c:pt>
                <c:pt idx="9">
                  <c:v>4</c:v>
                </c:pt>
                <c:pt idx="12">
                  <c:v>4</c:v>
                </c:pt>
              </c:numCache>
            </c:numRef>
          </c:val>
          <c:extLst>
            <c:ext xmlns:c16="http://schemas.microsoft.com/office/drawing/2014/chart" uri="{C3380CC4-5D6E-409C-BE32-E72D297353CC}">
              <c16:uniqueId val="{00000002-702C-4E8A-A7EA-AAD298D09E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9</c:v>
                </c:pt>
                <c:pt idx="6">
                  <c:v>7</c:v>
                </c:pt>
                <c:pt idx="9">
                  <c:v>2</c:v>
                </c:pt>
                <c:pt idx="12">
                  <c:v>5</c:v>
                </c:pt>
              </c:numCache>
            </c:numRef>
          </c:val>
          <c:extLst>
            <c:ext xmlns:c16="http://schemas.microsoft.com/office/drawing/2014/chart" uri="{C3380CC4-5D6E-409C-BE32-E72D297353CC}">
              <c16:uniqueId val="{00000003-702C-4E8A-A7EA-AAD298D09E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499</c:v>
                </c:pt>
                <c:pt idx="3">
                  <c:v>538</c:v>
                </c:pt>
                <c:pt idx="6">
                  <c:v>571</c:v>
                </c:pt>
                <c:pt idx="9">
                  <c:v>580</c:v>
                </c:pt>
                <c:pt idx="12">
                  <c:v>567</c:v>
                </c:pt>
              </c:numCache>
            </c:numRef>
          </c:val>
          <c:extLst>
            <c:ext xmlns:c16="http://schemas.microsoft.com/office/drawing/2014/chart" uri="{C3380CC4-5D6E-409C-BE32-E72D297353CC}">
              <c16:uniqueId val="{00000004-702C-4E8A-A7EA-AAD298D09E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2C-4E8A-A7EA-AAD298D09E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2C-4E8A-A7EA-AAD298D09E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554</c:v>
                </c:pt>
                <c:pt idx="3">
                  <c:v>577</c:v>
                </c:pt>
                <c:pt idx="6">
                  <c:v>584</c:v>
                </c:pt>
                <c:pt idx="9">
                  <c:v>646</c:v>
                </c:pt>
                <c:pt idx="12">
                  <c:v>754</c:v>
                </c:pt>
              </c:numCache>
            </c:numRef>
          </c:val>
          <c:extLst>
            <c:ext xmlns:c16="http://schemas.microsoft.com/office/drawing/2014/chart" uri="{C3380CC4-5D6E-409C-BE32-E72D297353CC}">
              <c16:uniqueId val="{00000007-702C-4E8A-A7EA-AAD298D09E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291</c:v>
                </c:pt>
                <c:pt idx="2">
                  <c:v>#N/A</c:v>
                </c:pt>
                <c:pt idx="3">
                  <c:v>#N/A</c:v>
                </c:pt>
                <c:pt idx="4">
                  <c:v>305</c:v>
                </c:pt>
                <c:pt idx="5">
                  <c:v>#N/A</c:v>
                </c:pt>
                <c:pt idx="6">
                  <c:v>#N/A</c:v>
                </c:pt>
                <c:pt idx="7">
                  <c:v>317</c:v>
                </c:pt>
                <c:pt idx="8">
                  <c:v>#N/A</c:v>
                </c:pt>
                <c:pt idx="9">
                  <c:v>#N/A</c:v>
                </c:pt>
                <c:pt idx="10">
                  <c:v>329</c:v>
                </c:pt>
                <c:pt idx="11">
                  <c:v>#N/A</c:v>
                </c:pt>
                <c:pt idx="12">
                  <c:v>#N/A</c:v>
                </c:pt>
                <c:pt idx="13">
                  <c:v>343</c:v>
                </c:pt>
                <c:pt idx="14">
                  <c:v>#N/A</c:v>
                </c:pt>
              </c:numCache>
            </c:numRef>
          </c:val>
          <c:smooth val="0"/>
          <c:extLst>
            <c:ext xmlns:c16="http://schemas.microsoft.com/office/drawing/2014/chart" uri="{C3380CC4-5D6E-409C-BE32-E72D297353CC}">
              <c16:uniqueId val="{00000008-702C-4E8A-A7EA-AAD298D09E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11207</c:v>
                </c:pt>
                <c:pt idx="5">
                  <c:v>11736</c:v>
                </c:pt>
                <c:pt idx="8">
                  <c:v>11713</c:v>
                </c:pt>
                <c:pt idx="11">
                  <c:v>12297</c:v>
                </c:pt>
                <c:pt idx="14">
                  <c:v>12217</c:v>
                </c:pt>
              </c:numCache>
            </c:numRef>
          </c:val>
          <c:extLst>
            <c:ext xmlns:c16="http://schemas.microsoft.com/office/drawing/2014/chart" uri="{C3380CC4-5D6E-409C-BE32-E72D297353CC}">
              <c16:uniqueId val="{00000000-C9EF-4BDD-85BE-1CAACB4962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154</c:v>
                </c:pt>
                <c:pt idx="5">
                  <c:v>55</c:v>
                </c:pt>
                <c:pt idx="8">
                  <c:v>2</c:v>
                </c:pt>
                <c:pt idx="11">
                  <c:v>57</c:v>
                </c:pt>
                <c:pt idx="14">
                  <c:v>53</c:v>
                </c:pt>
              </c:numCache>
            </c:numRef>
          </c:val>
          <c:extLst>
            <c:ext xmlns:c16="http://schemas.microsoft.com/office/drawing/2014/chart" uri="{C3380CC4-5D6E-409C-BE32-E72D297353CC}">
              <c16:uniqueId val="{00000001-C9EF-4BDD-85BE-1CAACB4962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7384</c:v>
                </c:pt>
                <c:pt idx="5">
                  <c:v>8072</c:v>
                </c:pt>
                <c:pt idx="8">
                  <c:v>8762</c:v>
                </c:pt>
                <c:pt idx="11">
                  <c:v>9322</c:v>
                </c:pt>
                <c:pt idx="14">
                  <c:v>8331</c:v>
                </c:pt>
              </c:numCache>
            </c:numRef>
          </c:val>
          <c:extLst>
            <c:ext xmlns:c16="http://schemas.microsoft.com/office/drawing/2014/chart" uri="{C3380CC4-5D6E-409C-BE32-E72D297353CC}">
              <c16:uniqueId val="{00000002-C9EF-4BDD-85BE-1CAACB4962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EF-4BDD-85BE-1CAACB4962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EF-4BDD-85BE-1CAACB4962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EF-4BDD-85BE-1CAACB4962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977</c:v>
                </c:pt>
                <c:pt idx="3">
                  <c:v>843</c:v>
                </c:pt>
                <c:pt idx="6">
                  <c:v>934</c:v>
                </c:pt>
                <c:pt idx="9">
                  <c:v>766</c:v>
                </c:pt>
                <c:pt idx="12">
                  <c:v>767</c:v>
                </c:pt>
              </c:numCache>
            </c:numRef>
          </c:val>
          <c:extLst>
            <c:ext xmlns:c16="http://schemas.microsoft.com/office/drawing/2014/chart" uri="{C3380CC4-5D6E-409C-BE32-E72D297353CC}">
              <c16:uniqueId val="{00000006-C9EF-4BDD-85BE-1CAACB4962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75</c:v>
                </c:pt>
                <c:pt idx="3">
                  <c:v>67</c:v>
                </c:pt>
                <c:pt idx="6">
                  <c:v>67</c:v>
                </c:pt>
                <c:pt idx="9">
                  <c:v>65</c:v>
                </c:pt>
                <c:pt idx="12">
                  <c:v>62</c:v>
                </c:pt>
              </c:numCache>
            </c:numRef>
          </c:val>
          <c:extLst>
            <c:ext xmlns:c16="http://schemas.microsoft.com/office/drawing/2014/chart" uri="{C3380CC4-5D6E-409C-BE32-E72D297353CC}">
              <c16:uniqueId val="{00000007-C9EF-4BDD-85BE-1CAACB4962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9397</c:v>
                </c:pt>
                <c:pt idx="3">
                  <c:v>9377</c:v>
                </c:pt>
                <c:pt idx="6">
                  <c:v>8899</c:v>
                </c:pt>
                <c:pt idx="9">
                  <c:v>9135</c:v>
                </c:pt>
                <c:pt idx="12">
                  <c:v>7956</c:v>
                </c:pt>
              </c:numCache>
            </c:numRef>
          </c:val>
          <c:extLst>
            <c:ext xmlns:c16="http://schemas.microsoft.com/office/drawing/2014/chart" uri="{C3380CC4-5D6E-409C-BE32-E72D297353CC}">
              <c16:uniqueId val="{00000008-C9EF-4BDD-85BE-1CAACB4962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203</c:v>
                </c:pt>
                <c:pt idx="3">
                  <c:v>184</c:v>
                </c:pt>
                <c:pt idx="6">
                  <c:v>196</c:v>
                </c:pt>
                <c:pt idx="9">
                  <c:v>278</c:v>
                </c:pt>
                <c:pt idx="12">
                  <c:v>271</c:v>
                </c:pt>
              </c:numCache>
            </c:numRef>
          </c:val>
          <c:extLst>
            <c:ext xmlns:c16="http://schemas.microsoft.com/office/drawing/2014/chart" uri="{C3380CC4-5D6E-409C-BE32-E72D297353CC}">
              <c16:uniqueId val="{00000009-C9EF-4BDD-85BE-1CAACB4962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7926</c:v>
                </c:pt>
                <c:pt idx="3">
                  <c:v>8290</c:v>
                </c:pt>
                <c:pt idx="6">
                  <c:v>8803</c:v>
                </c:pt>
                <c:pt idx="9">
                  <c:v>9440</c:v>
                </c:pt>
                <c:pt idx="12">
                  <c:v>9712</c:v>
                </c:pt>
              </c:numCache>
            </c:numRef>
          </c:val>
          <c:extLst>
            <c:ext xmlns:c16="http://schemas.microsoft.com/office/drawing/2014/chart" uri="{C3380CC4-5D6E-409C-BE32-E72D297353CC}">
              <c16:uniqueId val="{0000000A-C9EF-4BDD-85BE-1CAACB4962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9EF-4BDD-85BE-1CAACB4962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3418</c:v>
                </c:pt>
                <c:pt idx="1">
                  <c:v>4353</c:v>
                </c:pt>
                <c:pt idx="2">
                  <c:v>3168</c:v>
                </c:pt>
              </c:numCache>
            </c:numRef>
          </c:val>
          <c:extLst>
            <c:ext xmlns:c16="http://schemas.microsoft.com/office/drawing/2014/chart" uri="{C3380CC4-5D6E-409C-BE32-E72D297353CC}">
              <c16:uniqueId val="{00000000-A8D8-43C3-BF1A-59A93A1E97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931</c:v>
                </c:pt>
                <c:pt idx="1">
                  <c:v>1049</c:v>
                </c:pt>
                <c:pt idx="2">
                  <c:v>1177</c:v>
                </c:pt>
              </c:numCache>
            </c:numRef>
          </c:val>
          <c:extLst>
            <c:ext xmlns:c16="http://schemas.microsoft.com/office/drawing/2014/chart" uri="{C3380CC4-5D6E-409C-BE32-E72D297353CC}">
              <c16:uniqueId val="{00000001-A8D8-43C3-BF1A-59A93A1E97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4084</c:v>
                </c:pt>
                <c:pt idx="1">
                  <c:v>3576</c:v>
                </c:pt>
                <c:pt idx="2">
                  <c:v>3440</c:v>
                </c:pt>
              </c:numCache>
            </c:numRef>
          </c:val>
          <c:extLst>
            <c:ext xmlns:c16="http://schemas.microsoft.com/office/drawing/2014/chart" uri="{C3380CC4-5D6E-409C-BE32-E72D297353CC}">
              <c16:uniqueId val="{00000002-A8D8-43C3-BF1A-59A93A1E97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14,309
13,976
90.62
10,144,693
9,534,488
513,583
4,818,414
9,712,139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企業誘致の推進や積極的な定住施策、観光施策等により定住人口や交流人口を増やし、税収増加を図っているが、少子高齢化による人口減少や全国平均を上回る高齢化率（</a:t>
          </a:r>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月末　</a:t>
          </a:r>
          <a:r>
            <a:rPr kumimoji="1" lang="en-US" altLang="ja-JP" sz="1100" baseline="0">
              <a:solidFill>
                <a:schemeClr val="dk1"/>
              </a:solidFill>
              <a:effectLst/>
              <a:latin typeface="+mn-lt"/>
              <a:ea typeface="+mn-ea"/>
              <a:cs typeface="+mn-cs"/>
            </a:rPr>
            <a:t>38.08</a:t>
          </a:r>
          <a:r>
            <a:rPr kumimoji="1" lang="ja-JP" altLang="ja-JP" sz="1100" baseline="0">
              <a:solidFill>
                <a:schemeClr val="dk1"/>
              </a:solidFill>
              <a:effectLst/>
              <a:latin typeface="+mn-lt"/>
              <a:ea typeface="+mn-ea"/>
              <a:cs typeface="+mn-cs"/>
            </a:rPr>
            <a:t>％）等により財政基盤が弱く、類似団体平均を下回っており、地方交付税に依存した財政運営となっている。</a:t>
          </a:r>
          <a:endParaRPr lang="ja-JP" altLang="ja-JP" sz="1400">
            <a:effectLst/>
          </a:endParaRPr>
        </a:p>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年度に個人住民税にかかる特殊要因があり単年度の財政力指数が大きく上がったことにより、３ヵ年平均の本数値も同年度から改善してい</a:t>
          </a:r>
          <a:r>
            <a:rPr kumimoji="1" lang="ja-JP" altLang="en-US" sz="1100" baseline="0">
              <a:solidFill>
                <a:schemeClr val="dk1"/>
              </a:solidFill>
              <a:effectLst/>
              <a:latin typeface="+mn-lt"/>
              <a:ea typeface="+mn-ea"/>
              <a:cs typeface="+mn-cs"/>
            </a:rPr>
            <a:t>たが、平成</a:t>
          </a:r>
          <a:r>
            <a:rPr kumimoji="1" lang="en-US" altLang="ja-JP" sz="1100" baseline="0">
              <a:solidFill>
                <a:schemeClr val="dk1"/>
              </a:solidFill>
              <a:effectLst/>
              <a:latin typeface="+mn-lt"/>
              <a:ea typeface="+mn-ea"/>
              <a:cs typeface="+mn-cs"/>
            </a:rPr>
            <a:t>30</a:t>
          </a:r>
          <a:r>
            <a:rPr kumimoji="1" lang="ja-JP" altLang="en-US" sz="1100" baseline="0">
              <a:solidFill>
                <a:schemeClr val="dk1"/>
              </a:solidFill>
              <a:effectLst/>
              <a:latin typeface="+mn-lt"/>
              <a:ea typeface="+mn-ea"/>
              <a:cs typeface="+mn-cs"/>
            </a:rPr>
            <a:t>年度はその影響がなくなったため、比率が低くなっている。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103294</xdr:rowOff>
    </xdr:from>
    <xdr:to>
      <xdr:col>23</xdr:col>
      <xdr:colOff>133350</xdr:colOff>
      <xdr:row>43</xdr:row>
      <xdr:rowOff>119380</xdr:rowOff>
    </xdr:to>
    <xdr:cxnSp macro="">
      <xdr:nvCxnSpPr>
        <xdr:cNvPr id="68" name="直線コネクタ 67"/>
        <xdr:cNvCxnSpPr/>
      </xdr:nvCxnSpPr>
      <xdr:spPr>
        <a:xfrm>
          <a:off x="4114800" y="74756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103294</xdr:rowOff>
    </xdr:from>
    <xdr:to>
      <xdr:col>19</xdr:col>
      <xdr:colOff>133350</xdr:colOff>
      <xdr:row>43</xdr:row>
      <xdr:rowOff>103294</xdr:rowOff>
    </xdr:to>
    <xdr:cxnSp macro="">
      <xdr:nvCxnSpPr>
        <xdr:cNvPr id="71" name="直線コネクタ 70"/>
        <xdr:cNvCxnSpPr/>
      </xdr:nvCxnSpPr>
      <xdr:spPr>
        <a:xfrm>
          <a:off x="3225800" y="7475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103294</xdr:rowOff>
    </xdr:from>
    <xdr:to>
      <xdr:col>15</xdr:col>
      <xdr:colOff>82550</xdr:colOff>
      <xdr:row>43</xdr:row>
      <xdr:rowOff>111337</xdr:rowOff>
    </xdr:to>
    <xdr:cxnSp macro="">
      <xdr:nvCxnSpPr>
        <xdr:cNvPr id="74" name="直線コネクタ 73"/>
        <xdr:cNvCxnSpPr/>
      </xdr:nvCxnSpPr>
      <xdr:spPr>
        <a:xfrm flipV="1">
          <a:off x="2336800" y="74756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111337</xdr:rowOff>
    </xdr:from>
    <xdr:to>
      <xdr:col>11</xdr:col>
      <xdr:colOff>31750</xdr:colOff>
      <xdr:row>43</xdr:row>
      <xdr:rowOff>127423</xdr:rowOff>
    </xdr:to>
    <xdr:cxnSp macro="">
      <xdr:nvCxnSpPr>
        <xdr:cNvPr id="77" name="直線コネクタ 76"/>
        <xdr:cNvCxnSpPr/>
      </xdr:nvCxnSpPr>
      <xdr:spPr>
        <a:xfrm flipV="1">
          <a:off x="1447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81" name="テキスト ボックス 80"/>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7" name="楕円 86"/>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40657</xdr:rowOff>
    </xdr:from>
    <xdr:ext cx="762000" cy="259045"/>
    <xdr:sp macro="" textlink="">
      <xdr:nvSpPr>
        <xdr:cNvPr id="88" name="財政力該当値テキスト"/>
        <xdr:cNvSpPr txBox="1"/>
      </xdr:nvSpPr>
      <xdr:spPr>
        <a:xfrm>
          <a:off x="5041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52494</xdr:rowOff>
    </xdr:from>
    <xdr:to>
      <xdr:col>19</xdr:col>
      <xdr:colOff>184150</xdr:colOff>
      <xdr:row>43</xdr:row>
      <xdr:rowOff>154094</xdr:rowOff>
    </xdr:to>
    <xdr:sp macro="" textlink="">
      <xdr:nvSpPr>
        <xdr:cNvPr id="89" name="楕円 88"/>
        <xdr:cNvSpPr/>
      </xdr:nvSpPr>
      <xdr:spPr>
        <a:xfrm>
          <a:off x="4064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138871</xdr:rowOff>
    </xdr:from>
    <xdr:ext cx="736600" cy="259045"/>
    <xdr:sp macro="" textlink="">
      <xdr:nvSpPr>
        <xdr:cNvPr id="90" name="テキスト ボックス 89"/>
        <xdr:cNvSpPr txBox="1"/>
      </xdr:nvSpPr>
      <xdr:spPr>
        <a:xfrm>
          <a:off x="3733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52494</xdr:rowOff>
    </xdr:from>
    <xdr:to>
      <xdr:col>15</xdr:col>
      <xdr:colOff>133350</xdr:colOff>
      <xdr:row>43</xdr:row>
      <xdr:rowOff>154094</xdr:rowOff>
    </xdr:to>
    <xdr:sp macro="" textlink="">
      <xdr:nvSpPr>
        <xdr:cNvPr id="91" name="楕円 90"/>
        <xdr:cNvSpPr/>
      </xdr:nvSpPr>
      <xdr:spPr>
        <a:xfrm>
          <a:off x="3175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138871</xdr:rowOff>
    </xdr:from>
    <xdr:ext cx="762000" cy="259045"/>
    <xdr:sp macro="" textlink="">
      <xdr:nvSpPr>
        <xdr:cNvPr id="92" name="テキスト ボックス 91"/>
        <xdr:cNvSpPr txBox="1"/>
      </xdr:nvSpPr>
      <xdr:spPr>
        <a:xfrm>
          <a:off x="2844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60537</xdr:rowOff>
    </xdr:from>
    <xdr:to>
      <xdr:col>11</xdr:col>
      <xdr:colOff>82550</xdr:colOff>
      <xdr:row>43</xdr:row>
      <xdr:rowOff>162137</xdr:rowOff>
    </xdr:to>
    <xdr:sp macro="" textlink="">
      <xdr:nvSpPr>
        <xdr:cNvPr id="93" name="楕円 92"/>
        <xdr:cNvSpPr/>
      </xdr:nvSpPr>
      <xdr:spPr>
        <a:xfrm>
          <a:off x="2286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146914</xdr:rowOff>
    </xdr:from>
    <xdr:ext cx="762000" cy="259045"/>
    <xdr:sp macro="" textlink="">
      <xdr:nvSpPr>
        <xdr:cNvPr id="94" name="テキスト ボックス 93"/>
        <xdr:cNvSpPr txBox="1"/>
      </xdr:nvSpPr>
      <xdr:spPr>
        <a:xfrm>
          <a:off x="1955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76623</xdr:rowOff>
    </xdr:from>
    <xdr:to>
      <xdr:col>7</xdr:col>
      <xdr:colOff>31750</xdr:colOff>
      <xdr:row>44</xdr:row>
      <xdr:rowOff>6773</xdr:rowOff>
    </xdr:to>
    <xdr:sp macro="" textlink="">
      <xdr:nvSpPr>
        <xdr:cNvPr id="95" name="楕円 94"/>
        <xdr:cNvSpPr/>
      </xdr:nvSpPr>
      <xdr:spPr>
        <a:xfrm>
          <a:off x="1397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163000</xdr:rowOff>
    </xdr:from>
    <xdr:ext cx="762000" cy="259045"/>
    <xdr:sp macro="" textlink="">
      <xdr:nvSpPr>
        <xdr:cNvPr id="96" name="テキスト ボックス 95"/>
        <xdr:cNvSpPr txBox="1"/>
      </xdr:nvSpPr>
      <xdr:spPr>
        <a:xfrm>
          <a:off x="1066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経常収支比率は前年度から</a:t>
          </a:r>
          <a:r>
            <a:rPr kumimoji="1" lang="en-US" altLang="ja-JP" sz="1000">
              <a:latin typeface="+mn-ea"/>
              <a:ea typeface="+mn-ea"/>
            </a:rPr>
            <a:t>2.4</a:t>
          </a:r>
          <a:r>
            <a:rPr kumimoji="1" lang="ja-JP" altLang="en-US" sz="1000">
              <a:latin typeface="+mn-ea"/>
              <a:ea typeface="+mn-ea"/>
            </a:rPr>
            <a:t>％悪化し、</a:t>
          </a:r>
          <a:r>
            <a:rPr kumimoji="1" lang="en-US" altLang="ja-JP" sz="1000">
              <a:latin typeface="+mn-ea"/>
              <a:ea typeface="+mn-ea"/>
            </a:rPr>
            <a:t>91.7</a:t>
          </a:r>
          <a:r>
            <a:rPr kumimoji="1" lang="ja-JP" altLang="en-US" sz="1000">
              <a:latin typeface="+mn-ea"/>
              <a:ea typeface="+mn-ea"/>
            </a:rPr>
            <a:t>％となっている。これは主に、扶助費（経常経費充当一般財源額が前年度比</a:t>
          </a:r>
          <a:r>
            <a:rPr kumimoji="1" lang="en-US" altLang="ja-JP" sz="1000">
              <a:latin typeface="+mn-ea"/>
              <a:ea typeface="+mn-ea"/>
            </a:rPr>
            <a:t>18.1%</a:t>
          </a:r>
          <a:r>
            <a:rPr kumimoji="1" lang="ja-JP" altLang="en-US" sz="1000">
              <a:latin typeface="+mn-ea"/>
              <a:ea typeface="+mn-ea"/>
            </a:rPr>
            <a:t>増）、公債費（同</a:t>
          </a:r>
          <a:r>
            <a:rPr kumimoji="1" lang="en-US" altLang="ja-JP" sz="1000">
              <a:latin typeface="+mn-ea"/>
              <a:ea typeface="+mn-ea"/>
            </a:rPr>
            <a:t>17.1%</a:t>
          </a:r>
          <a:r>
            <a:rPr kumimoji="1" lang="ja-JP" altLang="en-US" sz="1000">
              <a:latin typeface="+mn-ea"/>
              <a:ea typeface="+mn-ea"/>
            </a:rPr>
            <a:t>増）のほか、企業会計への繰出金等が年々増加していることによるもので、この増加傾向は今後も続く見込みである。地方債の償還については減債基金への積み立てを行っているほか、将来の財政運営に備えた計画的な財政調整基金への積み立てを行っていることから、経常収支比率が悪化してもすぐに財政運営が立ち行かなくなることはないが、今後経常一般財源の大幅な増は見込みにくいことから、経常的な物件費や補助費等の節減を行っていくとともに、計画的な繰上償還で公債費の抑制を図っていきたい。</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64</xdr:row>
      <xdr:rowOff>145542</xdr:rowOff>
    </xdr:to>
    <xdr:cxnSp macro="">
      <xdr:nvCxnSpPr>
        <xdr:cNvPr id="129" name="直線コネクタ 128"/>
        <xdr:cNvCxnSpPr/>
      </xdr:nvCxnSpPr>
      <xdr:spPr>
        <a:xfrm>
          <a:off x="4114800" y="1100251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29718</xdr:rowOff>
    </xdr:to>
    <xdr:cxnSp macro="">
      <xdr:nvCxnSpPr>
        <xdr:cNvPr id="132" name="直線コネクタ 131"/>
        <xdr:cNvCxnSpPr/>
      </xdr:nvCxnSpPr>
      <xdr:spPr>
        <a:xfrm>
          <a:off x="3225800" y="1092047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160274</xdr:rowOff>
    </xdr:from>
    <xdr:to>
      <xdr:col>15</xdr:col>
      <xdr:colOff>82550</xdr:colOff>
      <xdr:row>63</xdr:row>
      <xdr:rowOff>119126</xdr:rowOff>
    </xdr:to>
    <xdr:cxnSp macro="">
      <xdr:nvCxnSpPr>
        <xdr:cNvPr id="135" name="直線コネクタ 134"/>
        <xdr:cNvCxnSpPr/>
      </xdr:nvCxnSpPr>
      <xdr:spPr>
        <a:xfrm>
          <a:off x="2336800" y="1079017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63</xdr:row>
      <xdr:rowOff>3302</xdr:rowOff>
    </xdr:to>
    <xdr:cxnSp macro="">
      <xdr:nvCxnSpPr>
        <xdr:cNvPr id="138" name="直線コネクタ 137"/>
        <xdr:cNvCxnSpPr/>
      </xdr:nvCxnSpPr>
      <xdr:spPr>
        <a:xfrm flipV="1">
          <a:off x="1447800" y="107901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1" name="フローチャート: 判断 140"/>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2" name="テキスト ボックス 141"/>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94742</xdr:rowOff>
    </xdr:from>
    <xdr:to>
      <xdr:col>23</xdr:col>
      <xdr:colOff>184150</xdr:colOff>
      <xdr:row>65</xdr:row>
      <xdr:rowOff>24892</xdr:rowOff>
    </xdr:to>
    <xdr:sp macro="" textlink="">
      <xdr:nvSpPr>
        <xdr:cNvPr id="148" name="楕円 147"/>
        <xdr:cNvSpPr/>
      </xdr:nvSpPr>
      <xdr:spPr>
        <a:xfrm>
          <a:off x="49022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66819</xdr:rowOff>
    </xdr:from>
    <xdr:ext cx="762000" cy="259045"/>
    <xdr:sp macro="" textlink="">
      <xdr:nvSpPr>
        <xdr:cNvPr id="149" name="財政構造の弾力性該当値テキスト"/>
        <xdr:cNvSpPr txBox="1"/>
      </xdr:nvSpPr>
      <xdr:spPr>
        <a:xfrm>
          <a:off x="5041900" y="1103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150368</xdr:rowOff>
    </xdr:from>
    <xdr:to>
      <xdr:col>19</xdr:col>
      <xdr:colOff>184150</xdr:colOff>
      <xdr:row>64</xdr:row>
      <xdr:rowOff>80518</xdr:rowOff>
    </xdr:to>
    <xdr:sp macro="" textlink="">
      <xdr:nvSpPr>
        <xdr:cNvPr id="150" name="楕円 149"/>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51" name="テキスト ボックス 150"/>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2" name="楕円 151"/>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3" name="テキスト ボックス 152"/>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4" name="楕円 153"/>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24401</xdr:rowOff>
    </xdr:from>
    <xdr:ext cx="762000" cy="259045"/>
    <xdr:sp macro="" textlink="">
      <xdr:nvSpPr>
        <xdr:cNvPr id="155" name="テキスト ボックス 154"/>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6" name="楕円 155"/>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64279</xdr:rowOff>
    </xdr:from>
    <xdr:ext cx="762000" cy="259045"/>
    <xdr:sp macro="" textlink="">
      <xdr:nvSpPr>
        <xdr:cNvPr id="157" name="テキスト ボックス 156"/>
        <xdr:cNvSpPr txBox="1"/>
      </xdr:nvSpPr>
      <xdr:spPr>
        <a:xfrm>
          <a:off x="1066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平成</a:t>
          </a:r>
          <a:r>
            <a:rPr kumimoji="1" lang="en-US" altLang="ja-JP" sz="1100">
              <a:latin typeface="+mn-ea"/>
              <a:ea typeface="+mn-ea"/>
            </a:rPr>
            <a:t>29</a:t>
          </a:r>
          <a:r>
            <a:rPr kumimoji="1" lang="ja-JP" altLang="en-US" sz="1100">
              <a:latin typeface="+mn-ea"/>
              <a:ea typeface="+mn-ea"/>
            </a:rPr>
            <a:t>年度の人件費・物件費等決算額は前年度から</a:t>
          </a:r>
          <a:r>
            <a:rPr kumimoji="1" lang="en-US" altLang="ja-JP" sz="1100">
              <a:latin typeface="+mn-ea"/>
              <a:ea typeface="+mn-ea"/>
            </a:rPr>
            <a:t>3.4%</a:t>
          </a:r>
          <a:r>
            <a:rPr kumimoji="1" lang="ja-JP" altLang="en-US" sz="1100">
              <a:latin typeface="+mn-ea"/>
              <a:ea typeface="+mn-ea"/>
            </a:rPr>
            <a:t>増となったが、人口が減少したこともあり、人口</a:t>
          </a:r>
          <a:r>
            <a:rPr kumimoji="1" lang="en-US" altLang="ja-JP" sz="1100">
              <a:latin typeface="+mn-ea"/>
              <a:ea typeface="+mn-ea"/>
            </a:rPr>
            <a:t>1</a:t>
          </a:r>
          <a:r>
            <a:rPr kumimoji="1" lang="ja-JP" altLang="en-US" sz="1100">
              <a:latin typeface="+mn-ea"/>
              <a:ea typeface="+mn-ea"/>
            </a:rPr>
            <a:t>人当たりの額は約</a:t>
          </a:r>
          <a:r>
            <a:rPr kumimoji="1" lang="en-US" altLang="ja-JP" sz="1100">
              <a:latin typeface="+mn-ea"/>
              <a:ea typeface="+mn-ea"/>
            </a:rPr>
            <a:t>7,000</a:t>
          </a:r>
          <a:r>
            <a:rPr kumimoji="1" lang="ja-JP" altLang="en-US" sz="1100">
              <a:latin typeface="+mn-ea"/>
              <a:ea typeface="+mn-ea"/>
            </a:rPr>
            <a:t>円の増となっている。人口減少社会の中で矢掛町では定住人口・交流人口の増加を大きく打ち出し、定住施策や少子化対策のほか、観光施策に力を入れている。特にソフト事業に重点を置き各種施策を実施していることにより、賑わい創出のための委託費が増えているが、国県の補助制度を有効に活用することで一般財源の支出を抑える一方で、指定管理者制度の活用など事務の合理化を進め、経費削減に努めてい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96138</xdr:rowOff>
    </xdr:from>
    <xdr:to>
      <xdr:col>23</xdr:col>
      <xdr:colOff>133350</xdr:colOff>
      <xdr:row>81</xdr:row>
      <xdr:rowOff>124354</xdr:rowOff>
    </xdr:to>
    <xdr:cxnSp macro="">
      <xdr:nvCxnSpPr>
        <xdr:cNvPr id="192" name="直線コネクタ 191"/>
        <xdr:cNvCxnSpPr/>
      </xdr:nvCxnSpPr>
      <xdr:spPr>
        <a:xfrm>
          <a:off x="4114800" y="13983588"/>
          <a:ext cx="8382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85232</xdr:rowOff>
    </xdr:from>
    <xdr:to>
      <xdr:col>19</xdr:col>
      <xdr:colOff>133350</xdr:colOff>
      <xdr:row>81</xdr:row>
      <xdr:rowOff>96138</xdr:rowOff>
    </xdr:to>
    <xdr:cxnSp macro="">
      <xdr:nvCxnSpPr>
        <xdr:cNvPr id="195" name="直線コネクタ 194"/>
        <xdr:cNvCxnSpPr/>
      </xdr:nvCxnSpPr>
      <xdr:spPr>
        <a:xfrm>
          <a:off x="3225800" y="13972682"/>
          <a:ext cx="88900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70086</xdr:rowOff>
    </xdr:from>
    <xdr:to>
      <xdr:col>15</xdr:col>
      <xdr:colOff>82550</xdr:colOff>
      <xdr:row>81</xdr:row>
      <xdr:rowOff>85232</xdr:rowOff>
    </xdr:to>
    <xdr:cxnSp macro="">
      <xdr:nvCxnSpPr>
        <xdr:cNvPr id="198" name="直線コネクタ 197"/>
        <xdr:cNvCxnSpPr/>
      </xdr:nvCxnSpPr>
      <xdr:spPr>
        <a:xfrm>
          <a:off x="2336800" y="13957536"/>
          <a:ext cx="889000" cy="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37824</xdr:rowOff>
    </xdr:from>
    <xdr:to>
      <xdr:col>11</xdr:col>
      <xdr:colOff>31750</xdr:colOff>
      <xdr:row>81</xdr:row>
      <xdr:rowOff>70086</xdr:rowOff>
    </xdr:to>
    <xdr:cxnSp macro="">
      <xdr:nvCxnSpPr>
        <xdr:cNvPr id="201" name="直線コネクタ 200"/>
        <xdr:cNvCxnSpPr/>
      </xdr:nvCxnSpPr>
      <xdr:spPr>
        <a:xfrm>
          <a:off x="1447800" y="13925274"/>
          <a:ext cx="889000" cy="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26701</xdr:rowOff>
    </xdr:from>
    <xdr:to>
      <xdr:col>7</xdr:col>
      <xdr:colOff>31750</xdr:colOff>
      <xdr:row>83</xdr:row>
      <xdr:rowOff>128301</xdr:rowOff>
    </xdr:to>
    <xdr:sp macro="" textlink="">
      <xdr:nvSpPr>
        <xdr:cNvPr id="204" name="フローチャート: 判断 203"/>
        <xdr:cNvSpPr/>
      </xdr:nvSpPr>
      <xdr:spPr>
        <a:xfrm>
          <a:off x="1397000" y="1425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113078</xdr:rowOff>
    </xdr:from>
    <xdr:ext cx="762000" cy="259045"/>
    <xdr:sp macro="" textlink="">
      <xdr:nvSpPr>
        <xdr:cNvPr id="205" name="テキスト ボックス 204"/>
        <xdr:cNvSpPr txBox="1"/>
      </xdr:nvSpPr>
      <xdr:spPr>
        <a:xfrm>
          <a:off x="1066800" y="1434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73554</xdr:rowOff>
    </xdr:from>
    <xdr:to>
      <xdr:col>23</xdr:col>
      <xdr:colOff>184150</xdr:colOff>
      <xdr:row>82</xdr:row>
      <xdr:rowOff>3704</xdr:rowOff>
    </xdr:to>
    <xdr:sp macro="" textlink="">
      <xdr:nvSpPr>
        <xdr:cNvPr id="211" name="楕円 210"/>
        <xdr:cNvSpPr/>
      </xdr:nvSpPr>
      <xdr:spPr>
        <a:xfrm>
          <a:off x="4902200" y="139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90081</xdr:rowOff>
    </xdr:from>
    <xdr:ext cx="762000" cy="259045"/>
    <xdr:sp macro="" textlink="">
      <xdr:nvSpPr>
        <xdr:cNvPr id="212" name="人件費・物件費等の状況該当値テキスト"/>
        <xdr:cNvSpPr txBox="1"/>
      </xdr:nvSpPr>
      <xdr:spPr>
        <a:xfrm>
          <a:off x="5041900" y="1380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45338</xdr:rowOff>
    </xdr:from>
    <xdr:to>
      <xdr:col>19</xdr:col>
      <xdr:colOff>184150</xdr:colOff>
      <xdr:row>81</xdr:row>
      <xdr:rowOff>146938</xdr:rowOff>
    </xdr:to>
    <xdr:sp macro="" textlink="">
      <xdr:nvSpPr>
        <xdr:cNvPr id="213" name="楕円 212"/>
        <xdr:cNvSpPr/>
      </xdr:nvSpPr>
      <xdr:spPr>
        <a:xfrm>
          <a:off x="4064000" y="1393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157115</xdr:rowOff>
    </xdr:from>
    <xdr:ext cx="736600" cy="259045"/>
    <xdr:sp macro="" textlink="">
      <xdr:nvSpPr>
        <xdr:cNvPr id="214" name="テキスト ボックス 213"/>
        <xdr:cNvSpPr txBox="1"/>
      </xdr:nvSpPr>
      <xdr:spPr>
        <a:xfrm>
          <a:off x="3733800" y="1370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34432</xdr:rowOff>
    </xdr:from>
    <xdr:to>
      <xdr:col>15</xdr:col>
      <xdr:colOff>133350</xdr:colOff>
      <xdr:row>81</xdr:row>
      <xdr:rowOff>136032</xdr:rowOff>
    </xdr:to>
    <xdr:sp macro="" textlink="">
      <xdr:nvSpPr>
        <xdr:cNvPr id="215" name="楕円 214"/>
        <xdr:cNvSpPr/>
      </xdr:nvSpPr>
      <xdr:spPr>
        <a:xfrm>
          <a:off x="3175000" y="139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146209</xdr:rowOff>
    </xdr:from>
    <xdr:ext cx="762000" cy="259045"/>
    <xdr:sp macro="" textlink="">
      <xdr:nvSpPr>
        <xdr:cNvPr id="216" name="テキスト ボックス 215"/>
        <xdr:cNvSpPr txBox="1"/>
      </xdr:nvSpPr>
      <xdr:spPr>
        <a:xfrm>
          <a:off x="2844800" y="1369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19286</xdr:rowOff>
    </xdr:from>
    <xdr:to>
      <xdr:col>11</xdr:col>
      <xdr:colOff>82550</xdr:colOff>
      <xdr:row>81</xdr:row>
      <xdr:rowOff>120886</xdr:rowOff>
    </xdr:to>
    <xdr:sp macro="" textlink="">
      <xdr:nvSpPr>
        <xdr:cNvPr id="217" name="楕円 216"/>
        <xdr:cNvSpPr/>
      </xdr:nvSpPr>
      <xdr:spPr>
        <a:xfrm>
          <a:off x="2286000" y="139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131063</xdr:rowOff>
    </xdr:from>
    <xdr:ext cx="762000" cy="259045"/>
    <xdr:sp macro="" textlink="">
      <xdr:nvSpPr>
        <xdr:cNvPr id="218" name="テキスト ボックス 217"/>
        <xdr:cNvSpPr txBox="1"/>
      </xdr:nvSpPr>
      <xdr:spPr>
        <a:xfrm>
          <a:off x="1955800" y="1367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158474</xdr:rowOff>
    </xdr:from>
    <xdr:to>
      <xdr:col>7</xdr:col>
      <xdr:colOff>31750</xdr:colOff>
      <xdr:row>81</xdr:row>
      <xdr:rowOff>88624</xdr:rowOff>
    </xdr:to>
    <xdr:sp macro="" textlink="">
      <xdr:nvSpPr>
        <xdr:cNvPr id="219" name="楕円 218"/>
        <xdr:cNvSpPr/>
      </xdr:nvSpPr>
      <xdr:spPr>
        <a:xfrm>
          <a:off x="1397000" y="138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98801</xdr:rowOff>
    </xdr:from>
    <xdr:ext cx="762000" cy="259045"/>
    <xdr:sp macro="" textlink="">
      <xdr:nvSpPr>
        <xdr:cNvPr id="220" name="テキスト ボックス 219"/>
        <xdr:cNvSpPr txBox="1"/>
      </xdr:nvSpPr>
      <xdr:spPr>
        <a:xfrm>
          <a:off x="1066800" y="1364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年度以降、数字が徐々に上昇して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増となっている</a:t>
          </a:r>
          <a:r>
            <a:rPr kumimoji="1" lang="ja-JP" altLang="ja-JP" sz="1100">
              <a:solidFill>
                <a:schemeClr val="dk1"/>
              </a:solidFill>
              <a:effectLst/>
              <a:latin typeface="+mn-lt"/>
              <a:ea typeface="+mn-ea"/>
              <a:cs typeface="+mn-cs"/>
            </a:rPr>
            <a:t>。これらについては、一般行政職員の構成人数が少ない中で、異動に伴い変動しているものであり、特に大きな要因はない。</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22982</xdr:rowOff>
    </xdr:from>
    <xdr:to>
      <xdr:col>81</xdr:col>
      <xdr:colOff>44450</xdr:colOff>
      <xdr:row>88</xdr:row>
      <xdr:rowOff>45962</xdr:rowOff>
    </xdr:to>
    <xdr:cxnSp macro="">
      <xdr:nvCxnSpPr>
        <xdr:cNvPr id="256" name="直線コネクタ 255"/>
        <xdr:cNvCxnSpPr/>
      </xdr:nvCxnSpPr>
      <xdr:spPr>
        <a:xfrm>
          <a:off x="16179800" y="1511058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159959</xdr:rowOff>
    </xdr:from>
    <xdr:to>
      <xdr:col>77</xdr:col>
      <xdr:colOff>44450</xdr:colOff>
      <xdr:row>88</xdr:row>
      <xdr:rowOff>22982</xdr:rowOff>
    </xdr:to>
    <xdr:cxnSp macro="">
      <xdr:nvCxnSpPr>
        <xdr:cNvPr id="259" name="直線コネクタ 258"/>
        <xdr:cNvCxnSpPr/>
      </xdr:nvCxnSpPr>
      <xdr:spPr>
        <a:xfrm>
          <a:off x="15290800" y="150761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159959</xdr:rowOff>
    </xdr:to>
    <xdr:cxnSp macro="">
      <xdr:nvCxnSpPr>
        <xdr:cNvPr id="262" name="直線コネクタ 261"/>
        <xdr:cNvCxnSpPr/>
      </xdr:nvCxnSpPr>
      <xdr:spPr>
        <a:xfrm>
          <a:off x="14401800" y="150071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45055</xdr:rowOff>
    </xdr:from>
    <xdr:to>
      <xdr:col>68</xdr:col>
      <xdr:colOff>152400</xdr:colOff>
      <xdr:row>87</xdr:row>
      <xdr:rowOff>91016</xdr:rowOff>
    </xdr:to>
    <xdr:cxnSp macro="">
      <xdr:nvCxnSpPr>
        <xdr:cNvPr id="265" name="直線コネクタ 264"/>
        <xdr:cNvCxnSpPr/>
      </xdr:nvCxnSpPr>
      <xdr:spPr>
        <a:xfrm>
          <a:off x="13512800" y="149612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68" name="フローチャート: 判断 267"/>
        <xdr:cNvSpPr/>
      </xdr:nvSpPr>
      <xdr:spPr>
        <a:xfrm>
          <a:off x="13462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14109</xdr:rowOff>
    </xdr:from>
    <xdr:ext cx="762000" cy="259045"/>
    <xdr:sp macro="" textlink="">
      <xdr:nvSpPr>
        <xdr:cNvPr id="269" name="テキスト ボックス 268"/>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166612</xdr:rowOff>
    </xdr:from>
    <xdr:to>
      <xdr:col>81</xdr:col>
      <xdr:colOff>95250</xdr:colOff>
      <xdr:row>88</xdr:row>
      <xdr:rowOff>96762</xdr:rowOff>
    </xdr:to>
    <xdr:sp macro="" textlink="">
      <xdr:nvSpPr>
        <xdr:cNvPr id="275" name="楕円 274"/>
        <xdr:cNvSpPr/>
      </xdr:nvSpPr>
      <xdr:spPr>
        <a:xfrm>
          <a:off x="169672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138689</xdr:rowOff>
    </xdr:from>
    <xdr:ext cx="762000" cy="259045"/>
    <xdr:sp macro="" textlink="">
      <xdr:nvSpPr>
        <xdr:cNvPr id="276" name="給与水準   （国との比較）該当値テキスト"/>
        <xdr:cNvSpPr txBox="1"/>
      </xdr:nvSpPr>
      <xdr:spPr>
        <a:xfrm>
          <a:off x="17106900" y="150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143632</xdr:rowOff>
    </xdr:from>
    <xdr:to>
      <xdr:col>77</xdr:col>
      <xdr:colOff>95250</xdr:colOff>
      <xdr:row>88</xdr:row>
      <xdr:rowOff>73782</xdr:rowOff>
    </xdr:to>
    <xdr:sp macro="" textlink="">
      <xdr:nvSpPr>
        <xdr:cNvPr id="277" name="楕円 276"/>
        <xdr:cNvSpPr/>
      </xdr:nvSpPr>
      <xdr:spPr>
        <a:xfrm>
          <a:off x="16129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58559</xdr:rowOff>
    </xdr:from>
    <xdr:ext cx="736600" cy="259045"/>
    <xdr:sp macro="" textlink="">
      <xdr:nvSpPr>
        <xdr:cNvPr id="278" name="テキスト ボックス 277"/>
        <xdr:cNvSpPr txBox="1"/>
      </xdr:nvSpPr>
      <xdr:spPr>
        <a:xfrm>
          <a:off x="15798800" y="15146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109159</xdr:rowOff>
    </xdr:from>
    <xdr:to>
      <xdr:col>73</xdr:col>
      <xdr:colOff>44450</xdr:colOff>
      <xdr:row>88</xdr:row>
      <xdr:rowOff>39309</xdr:rowOff>
    </xdr:to>
    <xdr:sp macro="" textlink="">
      <xdr:nvSpPr>
        <xdr:cNvPr id="279" name="楕円 278"/>
        <xdr:cNvSpPr/>
      </xdr:nvSpPr>
      <xdr:spPr>
        <a:xfrm>
          <a:off x="15240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24086</xdr:rowOff>
    </xdr:from>
    <xdr:ext cx="762000" cy="259045"/>
    <xdr:sp macro="" textlink="">
      <xdr:nvSpPr>
        <xdr:cNvPr id="280" name="テキスト ボックス 279"/>
        <xdr:cNvSpPr txBox="1"/>
      </xdr:nvSpPr>
      <xdr:spPr>
        <a:xfrm>
          <a:off x="14909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1" name="楕円 280"/>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2" name="テキスト ボックス 281"/>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165705</xdr:rowOff>
    </xdr:from>
    <xdr:to>
      <xdr:col>64</xdr:col>
      <xdr:colOff>152400</xdr:colOff>
      <xdr:row>87</xdr:row>
      <xdr:rowOff>95855</xdr:rowOff>
    </xdr:to>
    <xdr:sp macro="" textlink="">
      <xdr:nvSpPr>
        <xdr:cNvPr id="283" name="楕円 282"/>
        <xdr:cNvSpPr/>
      </xdr:nvSpPr>
      <xdr:spPr>
        <a:xfrm>
          <a:off x="13462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80632</xdr:rowOff>
    </xdr:from>
    <xdr:ext cx="762000" cy="259045"/>
    <xdr:sp macro="" textlink="">
      <xdr:nvSpPr>
        <xdr:cNvPr id="284" name="テキスト ボックス 283"/>
        <xdr:cNvSpPr txBox="1"/>
      </xdr:nvSpPr>
      <xdr:spPr>
        <a:xfrm>
          <a:off x="13131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矢掛町は類似団体内で人口千人当たり職員数が平均より</a:t>
          </a:r>
          <a:r>
            <a:rPr kumimoji="1" lang="en-US" altLang="ja-JP" sz="1100">
              <a:solidFill>
                <a:schemeClr val="dk1"/>
              </a:solidFill>
              <a:effectLst/>
              <a:latin typeface="+mn-lt"/>
              <a:ea typeface="+mn-ea"/>
              <a:cs typeface="+mn-cs"/>
            </a:rPr>
            <a:t>3.04</a:t>
          </a:r>
          <a:r>
            <a:rPr kumimoji="1" lang="ja-JP" altLang="ja-JP" sz="1100">
              <a:solidFill>
                <a:schemeClr val="dk1"/>
              </a:solidFill>
              <a:effectLst/>
              <a:latin typeface="+mn-lt"/>
              <a:ea typeface="+mn-ea"/>
              <a:cs typeface="+mn-cs"/>
            </a:rPr>
            <a:t>人少ない</a:t>
          </a:r>
          <a:r>
            <a:rPr kumimoji="1" lang="en-US" altLang="ja-JP" sz="1100">
              <a:solidFill>
                <a:schemeClr val="dk1"/>
              </a:solidFill>
              <a:effectLst/>
              <a:latin typeface="+mn-lt"/>
              <a:ea typeface="+mn-ea"/>
              <a:cs typeface="+mn-cs"/>
            </a:rPr>
            <a:t>7.34</a:t>
          </a:r>
          <a:r>
            <a:rPr kumimoji="1" lang="ja-JP" altLang="ja-JP" sz="1100">
              <a:solidFill>
                <a:schemeClr val="dk1"/>
              </a:solidFill>
              <a:effectLst/>
              <a:latin typeface="+mn-lt"/>
              <a:ea typeface="+mn-ea"/>
              <a:cs typeface="+mn-cs"/>
            </a:rPr>
            <a:t>人となっており、平成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a:t>
          </a:r>
          <a:r>
            <a:rPr kumimoji="1" lang="ja-JP" altLang="en-US" sz="1100">
              <a:solidFill>
                <a:schemeClr val="dk1"/>
              </a:solidFill>
              <a:effectLst/>
              <a:latin typeface="+mn-lt"/>
              <a:ea typeface="+mn-ea"/>
              <a:cs typeface="+mn-cs"/>
            </a:rPr>
            <a:t>同程度の差となっている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市町村における行政サービスは、今後もさらに多様化していくことが見込まれることから、介護職や保育職等の専門職の確保を優先し、財政運営を考慮しながら採用を進めていく必要がある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同時に、定年退職者の再雇用制度等の活用による世代交代の円滑化やＩＴの効果的な活用、業務の民間委託等の推進により、職員負担の軽減を図り、住民サービスの向上を図っていく。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63331</xdr:rowOff>
    </xdr:from>
    <xdr:to>
      <xdr:col>81</xdr:col>
      <xdr:colOff>44450</xdr:colOff>
      <xdr:row>59</xdr:row>
      <xdr:rowOff>63331</xdr:rowOff>
    </xdr:to>
    <xdr:cxnSp macro="">
      <xdr:nvCxnSpPr>
        <xdr:cNvPr id="319" name="直線コネクタ 318"/>
        <xdr:cNvCxnSpPr/>
      </xdr:nvCxnSpPr>
      <xdr:spPr>
        <a:xfrm>
          <a:off x="16179800" y="10178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33570</xdr:rowOff>
    </xdr:from>
    <xdr:to>
      <xdr:col>77</xdr:col>
      <xdr:colOff>44450</xdr:colOff>
      <xdr:row>59</xdr:row>
      <xdr:rowOff>63331</xdr:rowOff>
    </xdr:to>
    <xdr:cxnSp macro="">
      <xdr:nvCxnSpPr>
        <xdr:cNvPr id="322" name="直線コネクタ 321"/>
        <xdr:cNvCxnSpPr/>
      </xdr:nvCxnSpPr>
      <xdr:spPr>
        <a:xfrm>
          <a:off x="15290800" y="10149120"/>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33570</xdr:rowOff>
    </xdr:from>
    <xdr:to>
      <xdr:col>72</xdr:col>
      <xdr:colOff>203200</xdr:colOff>
      <xdr:row>59</xdr:row>
      <xdr:rowOff>44027</xdr:rowOff>
    </xdr:to>
    <xdr:cxnSp macro="">
      <xdr:nvCxnSpPr>
        <xdr:cNvPr id="325" name="直線コネクタ 324"/>
        <xdr:cNvCxnSpPr/>
      </xdr:nvCxnSpPr>
      <xdr:spPr>
        <a:xfrm flipV="1">
          <a:off x="14401800" y="10149120"/>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36788</xdr:rowOff>
    </xdr:from>
    <xdr:to>
      <xdr:col>68</xdr:col>
      <xdr:colOff>152400</xdr:colOff>
      <xdr:row>59</xdr:row>
      <xdr:rowOff>44027</xdr:rowOff>
    </xdr:to>
    <xdr:cxnSp macro="">
      <xdr:nvCxnSpPr>
        <xdr:cNvPr id="328" name="直線コネクタ 327"/>
        <xdr:cNvCxnSpPr/>
      </xdr:nvCxnSpPr>
      <xdr:spPr>
        <a:xfrm>
          <a:off x="13512800" y="1015233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109051</xdr:rowOff>
    </xdr:from>
    <xdr:to>
      <xdr:col>64</xdr:col>
      <xdr:colOff>152400</xdr:colOff>
      <xdr:row>60</xdr:row>
      <xdr:rowOff>39201</xdr:rowOff>
    </xdr:to>
    <xdr:sp macro="" textlink="">
      <xdr:nvSpPr>
        <xdr:cNvPr id="331" name="フローチャート: 判断 330"/>
        <xdr:cNvSpPr/>
      </xdr:nvSpPr>
      <xdr:spPr>
        <a:xfrm>
          <a:off x="13462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23978</xdr:rowOff>
    </xdr:from>
    <xdr:ext cx="762000" cy="259045"/>
    <xdr:sp macro="" textlink="">
      <xdr:nvSpPr>
        <xdr:cNvPr id="332" name="テキスト ボックス 331"/>
        <xdr:cNvSpPr txBox="1"/>
      </xdr:nvSpPr>
      <xdr:spPr>
        <a:xfrm>
          <a:off x="13131800" y="1031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12531</xdr:rowOff>
    </xdr:from>
    <xdr:to>
      <xdr:col>81</xdr:col>
      <xdr:colOff>95250</xdr:colOff>
      <xdr:row>59</xdr:row>
      <xdr:rowOff>114131</xdr:rowOff>
    </xdr:to>
    <xdr:sp macro="" textlink="">
      <xdr:nvSpPr>
        <xdr:cNvPr id="338" name="楕円 337"/>
        <xdr:cNvSpPr/>
      </xdr:nvSpPr>
      <xdr:spPr>
        <a:xfrm>
          <a:off x="16967200" y="101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105258</xdr:rowOff>
    </xdr:from>
    <xdr:ext cx="762000" cy="259045"/>
    <xdr:sp macro="" textlink="">
      <xdr:nvSpPr>
        <xdr:cNvPr id="339" name="定員管理の状況該当値テキスト"/>
        <xdr:cNvSpPr txBox="1"/>
      </xdr:nvSpPr>
      <xdr:spPr>
        <a:xfrm>
          <a:off x="17106900" y="1004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12531</xdr:rowOff>
    </xdr:from>
    <xdr:to>
      <xdr:col>77</xdr:col>
      <xdr:colOff>95250</xdr:colOff>
      <xdr:row>59</xdr:row>
      <xdr:rowOff>114131</xdr:rowOff>
    </xdr:to>
    <xdr:sp macro="" textlink="">
      <xdr:nvSpPr>
        <xdr:cNvPr id="340" name="楕円 339"/>
        <xdr:cNvSpPr/>
      </xdr:nvSpPr>
      <xdr:spPr>
        <a:xfrm>
          <a:off x="16129000" y="101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124308</xdr:rowOff>
    </xdr:from>
    <xdr:ext cx="736600" cy="259045"/>
    <xdr:sp macro="" textlink="">
      <xdr:nvSpPr>
        <xdr:cNvPr id="341" name="テキスト ボックス 340"/>
        <xdr:cNvSpPr txBox="1"/>
      </xdr:nvSpPr>
      <xdr:spPr>
        <a:xfrm>
          <a:off x="15798800" y="9896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154220</xdr:rowOff>
    </xdr:from>
    <xdr:to>
      <xdr:col>73</xdr:col>
      <xdr:colOff>44450</xdr:colOff>
      <xdr:row>59</xdr:row>
      <xdr:rowOff>84370</xdr:rowOff>
    </xdr:to>
    <xdr:sp macro="" textlink="">
      <xdr:nvSpPr>
        <xdr:cNvPr id="342" name="楕円 341"/>
        <xdr:cNvSpPr/>
      </xdr:nvSpPr>
      <xdr:spPr>
        <a:xfrm>
          <a:off x="15240000" y="100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94547</xdr:rowOff>
    </xdr:from>
    <xdr:ext cx="762000" cy="259045"/>
    <xdr:sp macro="" textlink="">
      <xdr:nvSpPr>
        <xdr:cNvPr id="343" name="テキスト ボックス 342"/>
        <xdr:cNvSpPr txBox="1"/>
      </xdr:nvSpPr>
      <xdr:spPr>
        <a:xfrm>
          <a:off x="14909800" y="986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164677</xdr:rowOff>
    </xdr:from>
    <xdr:to>
      <xdr:col>68</xdr:col>
      <xdr:colOff>203200</xdr:colOff>
      <xdr:row>59</xdr:row>
      <xdr:rowOff>94827</xdr:rowOff>
    </xdr:to>
    <xdr:sp macro="" textlink="">
      <xdr:nvSpPr>
        <xdr:cNvPr id="344" name="楕円 343"/>
        <xdr:cNvSpPr/>
      </xdr:nvSpPr>
      <xdr:spPr>
        <a:xfrm>
          <a:off x="14351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105004</xdr:rowOff>
    </xdr:from>
    <xdr:ext cx="762000" cy="259045"/>
    <xdr:sp macro="" textlink="">
      <xdr:nvSpPr>
        <xdr:cNvPr id="345" name="テキスト ボックス 344"/>
        <xdr:cNvSpPr txBox="1"/>
      </xdr:nvSpPr>
      <xdr:spPr>
        <a:xfrm>
          <a:off x="14020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157438</xdr:rowOff>
    </xdr:from>
    <xdr:to>
      <xdr:col>64</xdr:col>
      <xdr:colOff>152400</xdr:colOff>
      <xdr:row>59</xdr:row>
      <xdr:rowOff>87588</xdr:rowOff>
    </xdr:to>
    <xdr:sp macro="" textlink="">
      <xdr:nvSpPr>
        <xdr:cNvPr id="346" name="楕円 345"/>
        <xdr:cNvSpPr/>
      </xdr:nvSpPr>
      <xdr:spPr>
        <a:xfrm>
          <a:off x="13462000" y="101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97765</xdr:rowOff>
    </xdr:from>
    <xdr:ext cx="762000" cy="259045"/>
    <xdr:sp macro="" textlink="">
      <xdr:nvSpPr>
        <xdr:cNvPr id="347" name="テキスト ボックス 346"/>
        <xdr:cNvSpPr txBox="1"/>
      </xdr:nvSpPr>
      <xdr:spPr>
        <a:xfrm>
          <a:off x="13131800" y="987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年度から元利償還金の額は増加しているものの、後年度の交付税措置割合の大きい地方債を活用していることや、長期保有していた</a:t>
          </a:r>
          <a:r>
            <a:rPr kumimoji="1" lang="ja-JP" altLang="en-US" sz="1100">
              <a:solidFill>
                <a:schemeClr val="dk1"/>
              </a:solidFill>
              <a:effectLst/>
              <a:latin typeface="+mn-lt"/>
              <a:ea typeface="+mn-ea"/>
              <a:cs typeface="+mn-cs"/>
            </a:rPr>
            <a:t>利率</a:t>
          </a:r>
          <a:r>
            <a:rPr kumimoji="1" lang="ja-JP" altLang="ja-JP" sz="1100">
              <a:solidFill>
                <a:schemeClr val="dk1"/>
              </a:solidFill>
              <a:effectLst/>
              <a:latin typeface="+mn-lt"/>
              <a:ea typeface="+mn-ea"/>
              <a:cs typeface="+mn-cs"/>
            </a:rPr>
            <a:t>の高い地方債の償還終了</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、実質公債費比率は年々減少していたが、平成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から再び増加に転じている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近年積極的に活用している過疎対策事業債の元金償還が順次始まっていることから増に転じたものだが、今後も公債費は伸び続ける見込みであり、繰上償還制度を活用する等、計画的な公債費対策を実施しながら、比率の改善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34169</xdr:rowOff>
    </xdr:from>
    <xdr:to>
      <xdr:col>81</xdr:col>
      <xdr:colOff>44450</xdr:colOff>
      <xdr:row>39</xdr:row>
      <xdr:rowOff>80131</xdr:rowOff>
    </xdr:to>
    <xdr:cxnSp macro="">
      <xdr:nvCxnSpPr>
        <xdr:cNvPr id="384" name="直線コネクタ 383"/>
        <xdr:cNvCxnSpPr/>
      </xdr:nvCxnSpPr>
      <xdr:spPr>
        <a:xfrm>
          <a:off x="16179800" y="672071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171148</xdr:rowOff>
    </xdr:from>
    <xdr:to>
      <xdr:col>77</xdr:col>
      <xdr:colOff>44450</xdr:colOff>
      <xdr:row>39</xdr:row>
      <xdr:rowOff>34169</xdr:rowOff>
    </xdr:to>
    <xdr:cxnSp macro="">
      <xdr:nvCxnSpPr>
        <xdr:cNvPr id="387" name="直線コネクタ 386"/>
        <xdr:cNvCxnSpPr/>
      </xdr:nvCxnSpPr>
      <xdr:spPr>
        <a:xfrm>
          <a:off x="15290800" y="66862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171148</xdr:rowOff>
    </xdr:from>
    <xdr:to>
      <xdr:col>72</xdr:col>
      <xdr:colOff>203200</xdr:colOff>
      <xdr:row>39</xdr:row>
      <xdr:rowOff>57150</xdr:rowOff>
    </xdr:to>
    <xdr:cxnSp macro="">
      <xdr:nvCxnSpPr>
        <xdr:cNvPr id="390" name="直線コネクタ 389"/>
        <xdr:cNvCxnSpPr/>
      </xdr:nvCxnSpPr>
      <xdr:spPr>
        <a:xfrm flipV="1">
          <a:off x="14401800" y="66862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126093</xdr:rowOff>
    </xdr:to>
    <xdr:cxnSp macro="">
      <xdr:nvCxnSpPr>
        <xdr:cNvPr id="393" name="直線コネクタ 392"/>
        <xdr:cNvCxnSpPr/>
      </xdr:nvCxnSpPr>
      <xdr:spPr>
        <a:xfrm flipV="1">
          <a:off x="13512800" y="67437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96" name="フローチャート: 判断 395"/>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397" name="テキスト ボックス 396"/>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403" name="楕円 402"/>
        <xdr:cNvSpPr/>
      </xdr:nvSpPr>
      <xdr:spPr>
        <a:xfrm>
          <a:off x="169672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45858</xdr:rowOff>
    </xdr:from>
    <xdr:ext cx="762000" cy="259045"/>
    <xdr:sp macro="" textlink="">
      <xdr:nvSpPr>
        <xdr:cNvPr id="404" name="公債費負担の状況該当値テキスト"/>
        <xdr:cNvSpPr txBox="1"/>
      </xdr:nvSpPr>
      <xdr:spPr>
        <a:xfrm>
          <a:off x="17106900" y="65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154819</xdr:rowOff>
    </xdr:from>
    <xdr:to>
      <xdr:col>77</xdr:col>
      <xdr:colOff>95250</xdr:colOff>
      <xdr:row>39</xdr:row>
      <xdr:rowOff>84969</xdr:rowOff>
    </xdr:to>
    <xdr:sp macro="" textlink="">
      <xdr:nvSpPr>
        <xdr:cNvPr id="405" name="楕円 404"/>
        <xdr:cNvSpPr/>
      </xdr:nvSpPr>
      <xdr:spPr>
        <a:xfrm>
          <a:off x="16129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95146</xdr:rowOff>
    </xdr:from>
    <xdr:ext cx="736600" cy="259045"/>
    <xdr:sp macro="" textlink="">
      <xdr:nvSpPr>
        <xdr:cNvPr id="406" name="テキスト ボックス 405"/>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120348</xdr:rowOff>
    </xdr:from>
    <xdr:to>
      <xdr:col>73</xdr:col>
      <xdr:colOff>44450</xdr:colOff>
      <xdr:row>39</xdr:row>
      <xdr:rowOff>50498</xdr:rowOff>
    </xdr:to>
    <xdr:sp macro="" textlink="">
      <xdr:nvSpPr>
        <xdr:cNvPr id="407" name="楕円 406"/>
        <xdr:cNvSpPr/>
      </xdr:nvSpPr>
      <xdr:spPr>
        <a:xfrm>
          <a:off x="15240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60675</xdr:rowOff>
    </xdr:from>
    <xdr:ext cx="762000" cy="259045"/>
    <xdr:sp macro="" textlink="">
      <xdr:nvSpPr>
        <xdr:cNvPr id="408" name="テキスト ボックス 407"/>
        <xdr:cNvSpPr txBox="1"/>
      </xdr:nvSpPr>
      <xdr:spPr>
        <a:xfrm>
          <a:off x="14909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9" name="楕円 408"/>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0" name="テキスト ボックス 409"/>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75293</xdr:rowOff>
    </xdr:from>
    <xdr:to>
      <xdr:col>64</xdr:col>
      <xdr:colOff>152400</xdr:colOff>
      <xdr:row>40</xdr:row>
      <xdr:rowOff>5443</xdr:rowOff>
    </xdr:to>
    <xdr:sp macro="" textlink="">
      <xdr:nvSpPr>
        <xdr:cNvPr id="411" name="楕円 410"/>
        <xdr:cNvSpPr/>
      </xdr:nvSpPr>
      <xdr:spPr>
        <a:xfrm>
          <a:off x="13462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15620</xdr:rowOff>
    </xdr:from>
    <xdr:ext cx="762000" cy="259045"/>
    <xdr:sp macro="" textlink="">
      <xdr:nvSpPr>
        <xdr:cNvPr id="412" name="テキスト ボックス 411"/>
        <xdr:cNvSpPr txBox="1"/>
      </xdr:nvSpPr>
      <xdr:spPr>
        <a:xfrm>
          <a:off x="13131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比率なしで、類似団体平均を大きく下回っている。</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これ</a:t>
          </a:r>
          <a:r>
            <a:rPr kumimoji="1" lang="ja-JP" altLang="ja-JP" sz="1000">
              <a:solidFill>
                <a:schemeClr val="dk1"/>
              </a:solidFill>
              <a:effectLst/>
              <a:latin typeface="+mn-lt"/>
              <a:ea typeface="+mn-ea"/>
              <a:cs typeface="+mn-cs"/>
            </a:rPr>
            <a:t>は、財政調整基金や減債基金等への積み立てにより、</a:t>
          </a:r>
          <a:r>
            <a:rPr kumimoji="1" lang="ja-JP" altLang="en-US" sz="1000">
              <a:solidFill>
                <a:schemeClr val="dk1"/>
              </a:solidFill>
              <a:effectLst/>
              <a:latin typeface="+mn-lt"/>
              <a:ea typeface="+mn-ea"/>
              <a:cs typeface="+mn-cs"/>
            </a:rPr>
            <a:t>多額の基金残高があることと、過疎債等の交付税措置率の高い起債を中心に地方債を発行しているため、将来負担額を上回る充当可能財源等があることによる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平成２２年度の過疎地域指定に伴い、過疎対策事業債が発行可能となり、その積極的な活用による事業展開の結果公債費が増加しているが、同時に、後年度の負担とならないよう減債基金への積み立てを行っている。今後も事業の必要性をよく分析したうえで、全体的な地方債の発行をコントロールすることで財政の健全化に努めていく。</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8" name="将来負担の状況平均値テキスト"/>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49" name="フローチャート: 判断 448"/>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0" name="フローチャート: 判断 449"/>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1" name="テキスト ボックス 450"/>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133048</xdr:rowOff>
    </xdr:from>
    <xdr:to>
      <xdr:col>73</xdr:col>
      <xdr:colOff>44450</xdr:colOff>
      <xdr:row>16</xdr:row>
      <xdr:rowOff>63198</xdr:rowOff>
    </xdr:to>
    <xdr:sp macro="" textlink="">
      <xdr:nvSpPr>
        <xdr:cNvPr id="452" name="フローチャート: 判断 451"/>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3" name="テキスト ボックス 452"/>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4" name="フローチャート: 判断 453"/>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5" name="テキスト ボックス 454"/>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153731</xdr:rowOff>
    </xdr:from>
    <xdr:to>
      <xdr:col>64</xdr:col>
      <xdr:colOff>152400</xdr:colOff>
      <xdr:row>16</xdr:row>
      <xdr:rowOff>83881</xdr:rowOff>
    </xdr:to>
    <xdr:sp macro="" textlink="">
      <xdr:nvSpPr>
        <xdr:cNvPr id="456" name="フローチャート: 判断 455"/>
        <xdr:cNvSpPr/>
      </xdr:nvSpPr>
      <xdr:spPr>
        <a:xfrm>
          <a:off x="13462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94058</xdr:rowOff>
    </xdr:from>
    <xdr:ext cx="762000" cy="259045"/>
    <xdr:sp macro="" textlink="">
      <xdr:nvSpPr>
        <xdr:cNvPr id="457" name="テキスト ボックス 456"/>
        <xdr:cNvSpPr txBox="1"/>
      </xdr:nvSpPr>
      <xdr:spPr>
        <a:xfrm>
          <a:off x="13131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14,309
13,976
90.62
10,144,693
9,534,488
513,583
4,818,414
9,712,139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職員手当の見直し等を行うことで人件費の抑制に努めたことと、団塊の世代の大量退職により職員の平均年齢が下がり、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人当たりの給与費が減少した結果、類似団体や岡山県の平均と比較して経常収支比率に占める人件費の割合はかなり低くなっている。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31750</xdr:rowOff>
    </xdr:from>
    <xdr:to>
      <xdr:col>24</xdr:col>
      <xdr:colOff>25400</xdr:colOff>
      <xdr:row>33</xdr:row>
      <xdr:rowOff>54610</xdr:rowOff>
    </xdr:to>
    <xdr:cxnSp macro="">
      <xdr:nvCxnSpPr>
        <xdr:cNvPr id="66" name="直線コネクタ 65"/>
        <xdr:cNvCxnSpPr/>
      </xdr:nvCxnSpPr>
      <xdr:spPr>
        <a:xfrm flipV="1">
          <a:off x="3987800" y="5689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54610</xdr:rowOff>
    </xdr:from>
    <xdr:to>
      <xdr:col>19</xdr:col>
      <xdr:colOff>187325</xdr:colOff>
      <xdr:row>33</xdr:row>
      <xdr:rowOff>85090</xdr:rowOff>
    </xdr:to>
    <xdr:cxnSp macro="">
      <xdr:nvCxnSpPr>
        <xdr:cNvPr id="69" name="直線コネクタ 68"/>
        <xdr:cNvCxnSpPr/>
      </xdr:nvCxnSpPr>
      <xdr:spPr>
        <a:xfrm flipV="1">
          <a:off x="3098800" y="571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85090</xdr:rowOff>
    </xdr:to>
    <xdr:cxnSp macro="">
      <xdr:nvCxnSpPr>
        <xdr:cNvPr id="72" name="直線コネクタ 71"/>
        <xdr:cNvCxnSpPr/>
      </xdr:nvCxnSpPr>
      <xdr:spPr>
        <a:xfrm>
          <a:off x="2209800" y="5727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77470</xdr:rowOff>
    </xdr:to>
    <xdr:cxnSp macro="">
      <xdr:nvCxnSpPr>
        <xdr:cNvPr id="75" name="直線コネクタ 74"/>
        <xdr:cNvCxnSpPr/>
      </xdr:nvCxnSpPr>
      <xdr:spPr>
        <a:xfrm flipV="1">
          <a:off x="1320800" y="572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152400</xdr:rowOff>
    </xdr:from>
    <xdr:to>
      <xdr:col>24</xdr:col>
      <xdr:colOff>76200</xdr:colOff>
      <xdr:row>33</xdr:row>
      <xdr:rowOff>82550</xdr:rowOff>
    </xdr:to>
    <xdr:sp macro="" textlink="">
      <xdr:nvSpPr>
        <xdr:cNvPr id="85" name="楕円 84"/>
        <xdr:cNvSpPr/>
      </xdr:nvSpPr>
      <xdr:spPr>
        <a:xfrm>
          <a:off x="47752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60977</xdr:rowOff>
    </xdr:from>
    <xdr:ext cx="762000" cy="259045"/>
    <xdr:sp macro="" textlink="">
      <xdr:nvSpPr>
        <xdr:cNvPr id="86" name="人件費該当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3810</xdr:rowOff>
    </xdr:from>
    <xdr:to>
      <xdr:col>20</xdr:col>
      <xdr:colOff>38100</xdr:colOff>
      <xdr:row>33</xdr:row>
      <xdr:rowOff>105410</xdr:rowOff>
    </xdr:to>
    <xdr:sp macro="" textlink="">
      <xdr:nvSpPr>
        <xdr:cNvPr id="87" name="楕円 86"/>
        <xdr:cNvSpPr/>
      </xdr:nvSpPr>
      <xdr:spPr>
        <a:xfrm>
          <a:off x="3937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115587</xdr:rowOff>
    </xdr:from>
    <xdr:ext cx="736600" cy="259045"/>
    <xdr:sp macro="" textlink="">
      <xdr:nvSpPr>
        <xdr:cNvPr id="88" name="テキスト ボックス 87"/>
        <xdr:cNvSpPr txBox="1"/>
      </xdr:nvSpPr>
      <xdr:spPr>
        <a:xfrm>
          <a:off x="3606800" y="543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34290</xdr:rowOff>
    </xdr:from>
    <xdr:to>
      <xdr:col>15</xdr:col>
      <xdr:colOff>149225</xdr:colOff>
      <xdr:row>33</xdr:row>
      <xdr:rowOff>135890</xdr:rowOff>
    </xdr:to>
    <xdr:sp macro="" textlink="">
      <xdr:nvSpPr>
        <xdr:cNvPr id="89" name="楕円 88"/>
        <xdr:cNvSpPr/>
      </xdr:nvSpPr>
      <xdr:spPr>
        <a:xfrm>
          <a:off x="3048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146067</xdr:rowOff>
    </xdr:from>
    <xdr:ext cx="762000" cy="259045"/>
    <xdr:sp macro="" textlink="">
      <xdr:nvSpPr>
        <xdr:cNvPr id="90" name="テキスト ボックス 89"/>
        <xdr:cNvSpPr txBox="1"/>
      </xdr:nvSpPr>
      <xdr:spPr>
        <a:xfrm>
          <a:off x="2717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1" name="楕円 90"/>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2" name="テキスト ボックス 91"/>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26670</xdr:rowOff>
    </xdr:from>
    <xdr:to>
      <xdr:col>6</xdr:col>
      <xdr:colOff>171450</xdr:colOff>
      <xdr:row>33</xdr:row>
      <xdr:rowOff>128270</xdr:rowOff>
    </xdr:to>
    <xdr:sp macro="" textlink="">
      <xdr:nvSpPr>
        <xdr:cNvPr id="93" name="楕円 92"/>
        <xdr:cNvSpPr/>
      </xdr:nvSpPr>
      <xdr:spPr>
        <a:xfrm>
          <a:off x="1270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138447</xdr:rowOff>
    </xdr:from>
    <xdr:ext cx="762000" cy="259045"/>
    <xdr:sp macro="" textlink="">
      <xdr:nvSpPr>
        <xdr:cNvPr id="94" name="テキスト ボックス 93"/>
        <xdr:cNvSpPr txBox="1"/>
      </xdr:nvSpPr>
      <xdr:spPr>
        <a:xfrm>
          <a:off x="939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正職員の採用を抑制し嘱託・臨時職員を積極的に活用しているため、類似団体と比べて人件費の比率が低い一方で、物件費の比率はやや高めとなっている。</a:t>
          </a:r>
          <a:endParaRPr kumimoji="1" lang="en-US" altLang="ja-JP" sz="1100">
            <a:solidFill>
              <a:schemeClr val="dk1"/>
            </a:solidFill>
            <a:effectLst/>
            <a:latin typeface="+mn-lt"/>
            <a:ea typeface="+mn-ea"/>
            <a:cs typeface="+mn-cs"/>
          </a:endParaRPr>
        </a:p>
        <a:p>
          <a:r>
            <a:rPr lang="ja-JP" altLang="en-US" sz="1100">
              <a:effectLst/>
            </a:rPr>
            <a:t>　なお、平成</a:t>
          </a:r>
          <a:r>
            <a:rPr lang="en-US" altLang="ja-JP" sz="1100">
              <a:effectLst/>
            </a:rPr>
            <a:t>30</a:t>
          </a:r>
          <a:r>
            <a:rPr lang="ja-JP" altLang="en-US" sz="1100">
              <a:effectLst/>
            </a:rPr>
            <a:t>年度から、独自の施策として保育園保育料の完全無償化を実施したことに伴い、決算統計の処理上、物件費から扶助費に振り替える額が増加したことから、前年度に比べて物件費が大きく減となっている。</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17</xdr:row>
      <xdr:rowOff>37193</xdr:rowOff>
    </xdr:to>
    <xdr:cxnSp macro="">
      <xdr:nvCxnSpPr>
        <xdr:cNvPr id="129" name="直線コネクタ 128"/>
        <xdr:cNvCxnSpPr/>
      </xdr:nvCxnSpPr>
      <xdr:spPr>
        <a:xfrm flipV="1">
          <a:off x="15671800" y="28212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17</xdr:row>
      <xdr:rowOff>37193</xdr:rowOff>
    </xdr:to>
    <xdr:cxnSp macro="">
      <xdr:nvCxnSpPr>
        <xdr:cNvPr id="132" name="直線コネクタ 131"/>
        <xdr:cNvCxnSpPr/>
      </xdr:nvCxnSpPr>
      <xdr:spPr>
        <a:xfrm>
          <a:off x="14782800" y="27776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34471</xdr:rowOff>
    </xdr:to>
    <xdr:cxnSp macro="">
      <xdr:nvCxnSpPr>
        <xdr:cNvPr id="135" name="直線コネクタ 134"/>
        <xdr:cNvCxnSpPr/>
      </xdr:nvCxnSpPr>
      <xdr:spPr>
        <a:xfrm>
          <a:off x="13893800" y="2734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162379</xdr:rowOff>
    </xdr:to>
    <xdr:cxnSp macro="">
      <xdr:nvCxnSpPr>
        <xdr:cNvPr id="138" name="直線コネクタ 137"/>
        <xdr:cNvCxnSpPr/>
      </xdr:nvCxnSpPr>
      <xdr:spPr>
        <a:xfrm>
          <a:off x="13004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42" name="テキスト ボックス 141"/>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8" name="楕円 147"/>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170741</xdr:rowOff>
    </xdr:from>
    <xdr:ext cx="762000" cy="259045"/>
    <xdr:sp macro="" textlink="">
      <xdr:nvSpPr>
        <xdr:cNvPr id="149" name="物件費該当値テキスト"/>
        <xdr:cNvSpPr txBox="1"/>
      </xdr:nvSpPr>
      <xdr:spPr>
        <a:xfrm>
          <a:off x="165989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2" name="楕円 151"/>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53" name="テキスト ボックス 152"/>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4" name="楕円 153"/>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55" name="テキスト ボックス 154"/>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57" name="テキスト ボックス 156"/>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扶助費は障害者、障害児の福祉サービス費が年々増加していることに加え、保育士の給与（嘱託給）の増等による保育園関係経費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増などにより、前年度から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今後も人口の減少と高齢化が進展する見込みであることから、経常的な扶助費を削減するのは困難な状況となっている。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127000</xdr:rowOff>
    </xdr:to>
    <xdr:cxnSp macro="">
      <xdr:nvCxnSpPr>
        <xdr:cNvPr id="189" name="直線コネクタ 188"/>
        <xdr:cNvCxnSpPr/>
      </xdr:nvCxnSpPr>
      <xdr:spPr>
        <a:xfrm>
          <a:off x="3987800" y="9944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58</xdr:row>
      <xdr:rowOff>0</xdr:rowOff>
    </xdr:to>
    <xdr:cxnSp macro="">
      <xdr:nvCxnSpPr>
        <xdr:cNvPr id="192" name="直線コネクタ 191"/>
        <xdr:cNvCxnSpPr/>
      </xdr:nvCxnSpPr>
      <xdr:spPr>
        <a:xfrm>
          <a:off x="3098800" y="9817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57</xdr:row>
      <xdr:rowOff>44450</xdr:rowOff>
    </xdr:to>
    <xdr:cxnSp macro="">
      <xdr:nvCxnSpPr>
        <xdr:cNvPr id="195" name="直線コネクタ 194"/>
        <xdr:cNvCxnSpPr/>
      </xdr:nvCxnSpPr>
      <xdr:spPr>
        <a:xfrm>
          <a:off x="2209800" y="9715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165100</xdr:rowOff>
    </xdr:to>
    <xdr:cxnSp macro="">
      <xdr:nvCxnSpPr>
        <xdr:cNvPr id="198" name="直線コネクタ 197"/>
        <xdr:cNvCxnSpPr/>
      </xdr:nvCxnSpPr>
      <xdr:spPr>
        <a:xfrm flipV="1">
          <a:off x="1320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2" name="テキスト ボックス 201"/>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8" name="楕円 207"/>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9"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10" name="楕円 209"/>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1" name="テキスト ボックス 210"/>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12" name="楕円 211"/>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213" name="テキスト ボックス 212"/>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4" name="楕円 213"/>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5" name="テキスト ボックス 214"/>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6" name="楕円 215"/>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7" name="テキスト ボックス 216"/>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矢掛町は下水道の整備を推進する中で多額の設備投資を行っており</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その</a:t>
          </a:r>
          <a:r>
            <a:rPr kumimoji="1" lang="ja-JP" altLang="en-US" sz="1050">
              <a:solidFill>
                <a:schemeClr val="dk1"/>
              </a:solidFill>
              <a:effectLst/>
              <a:latin typeface="+mn-lt"/>
              <a:ea typeface="+mn-ea"/>
              <a:cs typeface="+mn-cs"/>
            </a:rPr>
            <a:t>財源とした地方債の償還に充てるための</a:t>
          </a:r>
          <a:r>
            <a:rPr kumimoji="1" lang="ja-JP" altLang="ja-JP" sz="1050">
              <a:solidFill>
                <a:schemeClr val="dk1"/>
              </a:solidFill>
              <a:effectLst/>
              <a:latin typeface="+mn-lt"/>
              <a:ea typeface="+mn-ea"/>
              <a:cs typeface="+mn-cs"/>
            </a:rPr>
            <a:t>繰出金が大きく数字を押し上げてい</a:t>
          </a:r>
          <a:r>
            <a:rPr kumimoji="1" lang="ja-JP" altLang="en-US" sz="1050">
              <a:solidFill>
                <a:schemeClr val="dk1"/>
              </a:solidFill>
              <a:effectLst/>
              <a:latin typeface="+mn-lt"/>
              <a:ea typeface="+mn-ea"/>
              <a:cs typeface="+mn-cs"/>
            </a:rPr>
            <a:t>たが、下水道事業が公営企業法適用となり、同会計への繰出金が補助費等となったため、平成</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年度は前年度から大きく減となり、類似団体平均を下回る数字となった。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しかし、高齢化の進展に伴い介護保険会計や後期高齢者医療会計への繰出金が増加しているため、比率は徐々に悪化していく見込みである。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59</xdr:row>
      <xdr:rowOff>164556</xdr:rowOff>
    </xdr:to>
    <xdr:cxnSp macro="">
      <xdr:nvCxnSpPr>
        <xdr:cNvPr id="252" name="直線コネクタ 251"/>
        <xdr:cNvCxnSpPr/>
      </xdr:nvCxnSpPr>
      <xdr:spPr>
        <a:xfrm flipV="1">
          <a:off x="15671800" y="9581243"/>
          <a:ext cx="838200" cy="69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125367</xdr:rowOff>
    </xdr:from>
    <xdr:to>
      <xdr:col>78</xdr:col>
      <xdr:colOff>69850</xdr:colOff>
      <xdr:row>59</xdr:row>
      <xdr:rowOff>164556</xdr:rowOff>
    </xdr:to>
    <xdr:cxnSp macro="">
      <xdr:nvCxnSpPr>
        <xdr:cNvPr id="255" name="直線コネクタ 254"/>
        <xdr:cNvCxnSpPr/>
      </xdr:nvCxnSpPr>
      <xdr:spPr>
        <a:xfrm>
          <a:off x="14782800" y="102409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7" name="テキスト ボックス 256"/>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60053</xdr:rowOff>
    </xdr:from>
    <xdr:to>
      <xdr:col>73</xdr:col>
      <xdr:colOff>180975</xdr:colOff>
      <xdr:row>59</xdr:row>
      <xdr:rowOff>125367</xdr:rowOff>
    </xdr:to>
    <xdr:cxnSp macro="">
      <xdr:nvCxnSpPr>
        <xdr:cNvPr id="258" name="直線コネクタ 257"/>
        <xdr:cNvCxnSpPr/>
      </xdr:nvCxnSpPr>
      <xdr:spPr>
        <a:xfrm>
          <a:off x="13893800" y="1017560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60053</xdr:rowOff>
    </xdr:from>
    <xdr:to>
      <xdr:col>69</xdr:col>
      <xdr:colOff>92075</xdr:colOff>
      <xdr:row>59</xdr:row>
      <xdr:rowOff>73116</xdr:rowOff>
    </xdr:to>
    <xdr:cxnSp macro="">
      <xdr:nvCxnSpPr>
        <xdr:cNvPr id="261" name="直線コネクタ 260"/>
        <xdr:cNvCxnSpPr/>
      </xdr:nvCxnSpPr>
      <xdr:spPr>
        <a:xfrm flipV="1">
          <a:off x="13004800" y="101756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4" name="フローチャート: 判断 263"/>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5" name="テキスト ボックス 264"/>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1" name="楕円 270"/>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2" name="その他該当値テキスト"/>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113756</xdr:rowOff>
    </xdr:from>
    <xdr:to>
      <xdr:col>78</xdr:col>
      <xdr:colOff>120650</xdr:colOff>
      <xdr:row>60</xdr:row>
      <xdr:rowOff>43906</xdr:rowOff>
    </xdr:to>
    <xdr:sp macro="" textlink="">
      <xdr:nvSpPr>
        <xdr:cNvPr id="273" name="楕円 272"/>
        <xdr:cNvSpPr/>
      </xdr:nvSpPr>
      <xdr:spPr>
        <a:xfrm>
          <a:off x="15621000" y="102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28683</xdr:rowOff>
    </xdr:from>
    <xdr:ext cx="736600" cy="259045"/>
    <xdr:sp macro="" textlink="">
      <xdr:nvSpPr>
        <xdr:cNvPr id="274" name="テキスト ボックス 273"/>
        <xdr:cNvSpPr txBox="1"/>
      </xdr:nvSpPr>
      <xdr:spPr>
        <a:xfrm>
          <a:off x="15290800" y="103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74567</xdr:rowOff>
    </xdr:from>
    <xdr:to>
      <xdr:col>74</xdr:col>
      <xdr:colOff>31750</xdr:colOff>
      <xdr:row>60</xdr:row>
      <xdr:rowOff>4717</xdr:rowOff>
    </xdr:to>
    <xdr:sp macro="" textlink="">
      <xdr:nvSpPr>
        <xdr:cNvPr id="275" name="楕円 274"/>
        <xdr:cNvSpPr/>
      </xdr:nvSpPr>
      <xdr:spPr>
        <a:xfrm>
          <a:off x="14732000" y="101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160944</xdr:rowOff>
    </xdr:from>
    <xdr:ext cx="762000" cy="259045"/>
    <xdr:sp macro="" textlink="">
      <xdr:nvSpPr>
        <xdr:cNvPr id="276" name="テキスト ボックス 275"/>
        <xdr:cNvSpPr txBox="1"/>
      </xdr:nvSpPr>
      <xdr:spPr>
        <a:xfrm>
          <a:off x="14401800" y="1027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9253</xdr:rowOff>
    </xdr:from>
    <xdr:to>
      <xdr:col>69</xdr:col>
      <xdr:colOff>142875</xdr:colOff>
      <xdr:row>59</xdr:row>
      <xdr:rowOff>110853</xdr:rowOff>
    </xdr:to>
    <xdr:sp macro="" textlink="">
      <xdr:nvSpPr>
        <xdr:cNvPr id="277" name="楕円 276"/>
        <xdr:cNvSpPr/>
      </xdr:nvSpPr>
      <xdr:spPr>
        <a:xfrm>
          <a:off x="13843000" y="101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95630</xdr:rowOff>
    </xdr:from>
    <xdr:ext cx="762000" cy="259045"/>
    <xdr:sp macro="" textlink="">
      <xdr:nvSpPr>
        <xdr:cNvPr id="278" name="テキスト ボックス 277"/>
        <xdr:cNvSpPr txBox="1"/>
      </xdr:nvSpPr>
      <xdr:spPr>
        <a:xfrm>
          <a:off x="13512800" y="1021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22316</xdr:rowOff>
    </xdr:from>
    <xdr:to>
      <xdr:col>65</xdr:col>
      <xdr:colOff>53975</xdr:colOff>
      <xdr:row>59</xdr:row>
      <xdr:rowOff>123916</xdr:rowOff>
    </xdr:to>
    <xdr:sp macro="" textlink="">
      <xdr:nvSpPr>
        <xdr:cNvPr id="279" name="楕円 278"/>
        <xdr:cNvSpPr/>
      </xdr:nvSpPr>
      <xdr:spPr>
        <a:xfrm>
          <a:off x="12954000" y="101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108693</xdr:rowOff>
    </xdr:from>
    <xdr:ext cx="762000" cy="259045"/>
    <xdr:sp macro="" textlink="">
      <xdr:nvSpPr>
        <xdr:cNvPr id="280" name="テキスト ボックス 279"/>
        <xdr:cNvSpPr txBox="1"/>
      </xdr:nvSpPr>
      <xdr:spPr>
        <a:xfrm>
          <a:off x="12623800" y="1022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一部事務組合への負担金や公営企業に対する繰出金が多額なことから、類似団体に比べて比率が高い状態で推移していたが、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年度から下水道事業が公営企業法適用となったことに伴い、同会計への繰出金が補助費等に計上されることとなったため、前年度から大きく増となった。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賑わい創出のため</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積極的な施策を展開する中で支出増が見込まれるが、費用対効果を見極め、適切・効果的に補助事業を執行していく必要がある。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39</xdr:row>
      <xdr:rowOff>170434</xdr:rowOff>
    </xdr:to>
    <xdr:cxnSp macro="">
      <xdr:nvCxnSpPr>
        <xdr:cNvPr id="310" name="直線コネクタ 309"/>
        <xdr:cNvCxnSpPr/>
      </xdr:nvCxnSpPr>
      <xdr:spPr>
        <a:xfrm>
          <a:off x="15671800" y="6317488"/>
          <a:ext cx="838200" cy="5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78994</xdr:rowOff>
    </xdr:to>
    <xdr:cxnSp macro="">
      <xdr:nvCxnSpPr>
        <xdr:cNvPr id="313" name="直線コネクタ 312"/>
        <xdr:cNvCxnSpPr/>
      </xdr:nvCxnSpPr>
      <xdr:spPr>
        <a:xfrm flipV="1">
          <a:off x="14782800" y="63174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88138</xdr:rowOff>
    </xdr:to>
    <xdr:cxnSp macro="">
      <xdr:nvCxnSpPr>
        <xdr:cNvPr id="316" name="直線コネクタ 315"/>
        <xdr:cNvCxnSpPr/>
      </xdr:nvCxnSpPr>
      <xdr:spPr>
        <a:xfrm flipV="1">
          <a:off x="13893800" y="6422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88138</xdr:rowOff>
    </xdr:to>
    <xdr:cxnSp macro="">
      <xdr:nvCxnSpPr>
        <xdr:cNvPr id="319" name="直線コネクタ 318"/>
        <xdr:cNvCxnSpPr/>
      </xdr:nvCxnSpPr>
      <xdr:spPr>
        <a:xfrm>
          <a:off x="13004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2" name="フローチャート: 判断 321"/>
        <xdr:cNvSpPr/>
      </xdr:nvSpPr>
      <xdr:spPr>
        <a:xfrm>
          <a:off x="12954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139971</xdr:rowOff>
    </xdr:from>
    <xdr:ext cx="762000" cy="259045"/>
    <xdr:sp macro="" textlink="">
      <xdr:nvSpPr>
        <xdr:cNvPr id="323" name="テキスト ボックス 322"/>
        <xdr:cNvSpPr txBox="1"/>
      </xdr:nvSpPr>
      <xdr:spPr>
        <a:xfrm>
          <a:off x="12623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119634</xdr:rowOff>
    </xdr:from>
    <xdr:to>
      <xdr:col>82</xdr:col>
      <xdr:colOff>158750</xdr:colOff>
      <xdr:row>40</xdr:row>
      <xdr:rowOff>49784</xdr:rowOff>
    </xdr:to>
    <xdr:sp macro="" textlink="">
      <xdr:nvSpPr>
        <xdr:cNvPr id="329" name="楕円 328"/>
        <xdr:cNvSpPr/>
      </xdr:nvSpPr>
      <xdr:spPr>
        <a:xfrm>
          <a:off x="164592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28211</xdr:rowOff>
    </xdr:from>
    <xdr:ext cx="762000" cy="259045"/>
    <xdr:sp macro="" textlink="">
      <xdr:nvSpPr>
        <xdr:cNvPr id="330" name="補助費等該当値テキスト"/>
        <xdr:cNvSpPr txBox="1"/>
      </xdr:nvSpPr>
      <xdr:spPr>
        <a:xfrm>
          <a:off x="16598900" y="671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1" name="楕円 330"/>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32" name="テキスト ボックス 33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3" name="楕円 332"/>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4" name="テキスト ボックス 333"/>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5" name="楕円 334"/>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6" name="テキスト ボックス 335"/>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7" name="楕円 336"/>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8" name="テキスト ボックス 337"/>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公債費については、近年の発行額の増に伴い、償還元金は増えているものの、低金利の影響から利払いが抑えれており、経常収支比率に占める公債費の割合は前年度から</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これまでにも、利率の高い地方債については任意繰上償還を行う等、後年度の公債費負担の軽減に努めてきたが、今後もしばらくの間は償還元金が増えていく見込みであることから、引き続き計画的な公債費対策に取り組んで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78994</xdr:rowOff>
    </xdr:to>
    <xdr:cxnSp macro="">
      <xdr:nvCxnSpPr>
        <xdr:cNvPr id="368" name="直線コネクタ 367"/>
        <xdr:cNvCxnSpPr/>
      </xdr:nvCxnSpPr>
      <xdr:spPr>
        <a:xfrm>
          <a:off x="3987800" y="131983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168148</xdr:rowOff>
    </xdr:to>
    <xdr:cxnSp macro="">
      <xdr:nvCxnSpPr>
        <xdr:cNvPr id="371" name="直線コネクタ 370"/>
        <xdr:cNvCxnSpPr/>
      </xdr:nvCxnSpPr>
      <xdr:spPr>
        <a:xfrm>
          <a:off x="3098800" y="131434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113285</xdr:rowOff>
    </xdr:to>
    <xdr:cxnSp macro="">
      <xdr:nvCxnSpPr>
        <xdr:cNvPr id="374" name="直線コネクタ 373"/>
        <xdr:cNvCxnSpPr/>
      </xdr:nvCxnSpPr>
      <xdr:spPr>
        <a:xfrm>
          <a:off x="2209800" y="13120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94996</xdr:rowOff>
    </xdr:to>
    <xdr:cxnSp macro="">
      <xdr:nvCxnSpPr>
        <xdr:cNvPr id="377" name="直線コネクタ 376"/>
        <xdr:cNvCxnSpPr/>
      </xdr:nvCxnSpPr>
      <xdr:spPr>
        <a:xfrm flipV="1">
          <a:off x="1320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0" name="フローチャート: 判断 379"/>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114571</xdr:rowOff>
    </xdr:from>
    <xdr:ext cx="762000" cy="259045"/>
    <xdr:sp macro="" textlink="">
      <xdr:nvSpPr>
        <xdr:cNvPr id="381" name="テキスト ボックス 380"/>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7" name="楕円 386"/>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88"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89" name="楕円 388"/>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0" name="テキスト ボックス 389"/>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91" name="楕円 390"/>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2" name="テキスト ボックス 391"/>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93" name="楕円 392"/>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94" name="テキスト ボックス 393"/>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5" name="楕円 394"/>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6" name="テキスト ボックス 395"/>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公債費を除いた経常収支比率は前年度から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ポイント上昇している。</a:t>
          </a:r>
          <a:endParaRPr lang="ja-JP" altLang="ja-JP" sz="1400">
            <a:effectLst/>
          </a:endParaRPr>
        </a:p>
        <a:p>
          <a:r>
            <a:rPr kumimoji="1" lang="ja-JP" altLang="ja-JP" sz="1100">
              <a:solidFill>
                <a:schemeClr val="dk1"/>
              </a:solidFill>
              <a:effectLst/>
              <a:latin typeface="+mn-lt"/>
              <a:ea typeface="+mn-ea"/>
              <a:cs typeface="+mn-cs"/>
            </a:rPr>
            <a:t>　特に上昇しているのは、扶助費</a:t>
          </a:r>
          <a:r>
            <a:rPr kumimoji="1" lang="ja-JP" altLang="en-US" sz="1100">
              <a:solidFill>
                <a:schemeClr val="dk1"/>
              </a:solidFill>
              <a:effectLst/>
              <a:latin typeface="+mn-lt"/>
              <a:ea typeface="+mn-ea"/>
              <a:cs typeface="+mn-cs"/>
            </a:rPr>
            <a:t>や補助費等などであり、</a:t>
          </a:r>
          <a:r>
            <a:rPr kumimoji="1" lang="ja-JP" altLang="ja-JP" sz="1100">
              <a:solidFill>
                <a:schemeClr val="dk1"/>
              </a:solidFill>
              <a:effectLst/>
              <a:latin typeface="+mn-lt"/>
              <a:ea typeface="+mn-ea"/>
              <a:cs typeface="+mn-cs"/>
            </a:rPr>
            <a:t>容易には削減できない経費だが、適切・計画的に事務を行うことで支出の伸びを抑えるとともに、地方税等の経常一般財源の確保に努め、財政運営の弾力性を維持するために、</a:t>
          </a:r>
          <a:r>
            <a:rPr kumimoji="1" lang="ja-JP" altLang="en-US" sz="1100">
              <a:solidFill>
                <a:schemeClr val="dk1"/>
              </a:solidFill>
              <a:effectLst/>
              <a:latin typeface="+mn-lt"/>
              <a:ea typeface="+mn-ea"/>
              <a:cs typeface="+mn-cs"/>
            </a:rPr>
            <a:t>経常収支比率を</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％以下に抑えられるよう、</a:t>
          </a:r>
          <a:r>
            <a:rPr kumimoji="1" lang="ja-JP" altLang="ja-JP" sz="1100">
              <a:solidFill>
                <a:schemeClr val="dk1"/>
              </a:solidFill>
              <a:effectLst/>
              <a:latin typeface="+mn-lt"/>
              <a:ea typeface="+mn-ea"/>
              <a:cs typeface="+mn-cs"/>
            </a:rPr>
            <a:t>適正に財政を運営していく。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77</xdr:row>
      <xdr:rowOff>138430</xdr:rowOff>
    </xdr:to>
    <xdr:cxnSp macro="">
      <xdr:nvCxnSpPr>
        <xdr:cNvPr id="427" name="直線コネクタ 426"/>
        <xdr:cNvCxnSpPr/>
      </xdr:nvCxnSpPr>
      <xdr:spPr>
        <a:xfrm>
          <a:off x="15671800" y="133126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28"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110998</xdr:rowOff>
    </xdr:to>
    <xdr:cxnSp macro="">
      <xdr:nvCxnSpPr>
        <xdr:cNvPr id="430" name="直線コネクタ 429"/>
        <xdr:cNvCxnSpPr/>
      </xdr:nvCxnSpPr>
      <xdr:spPr>
        <a:xfrm>
          <a:off x="14782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88137</xdr:rowOff>
    </xdr:to>
    <xdr:cxnSp macro="">
      <xdr:nvCxnSpPr>
        <xdr:cNvPr id="433" name="直線コネクタ 432"/>
        <xdr:cNvCxnSpPr/>
      </xdr:nvCxnSpPr>
      <xdr:spPr>
        <a:xfrm>
          <a:off x="13893800" y="13189204"/>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76</xdr:row>
      <xdr:rowOff>168148</xdr:rowOff>
    </xdr:to>
    <xdr:cxnSp macro="">
      <xdr:nvCxnSpPr>
        <xdr:cNvPr id="436" name="直線コネクタ 435"/>
        <xdr:cNvCxnSpPr/>
      </xdr:nvCxnSpPr>
      <xdr:spPr>
        <a:xfrm flipV="1">
          <a:off x="13004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9" name="フローチャート: 判断 438"/>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0" name="テキスト ボックス 439"/>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6" name="楕円 445"/>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7"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48" name="楕円 447"/>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146575</xdr:rowOff>
    </xdr:from>
    <xdr:ext cx="736600" cy="259045"/>
    <xdr:sp macro="" textlink="">
      <xdr:nvSpPr>
        <xdr:cNvPr id="449" name="テキスト ボックス 448"/>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0" name="楕円 449"/>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51" name="テキスト ボックス 450"/>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52" name="楕円 451"/>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23131</xdr:rowOff>
    </xdr:from>
    <xdr:ext cx="762000" cy="259045"/>
    <xdr:sp macro="" textlink="">
      <xdr:nvSpPr>
        <xdr:cNvPr id="453" name="テキスト ボックス 452"/>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4" name="楕円 453"/>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55" name="テキスト ボックス 45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103911</xdr:rowOff>
    </xdr:from>
    <xdr:to>
      <xdr:col>29</xdr:col>
      <xdr:colOff>127000</xdr:colOff>
      <xdr:row>18</xdr:row>
      <xdr:rowOff>126611</xdr:rowOff>
    </xdr:to>
    <xdr:cxnSp macro="">
      <xdr:nvCxnSpPr>
        <xdr:cNvPr id="50" name="直線コネクタ 49"/>
        <xdr:cNvCxnSpPr/>
      </xdr:nvCxnSpPr>
      <xdr:spPr bwMode="auto">
        <a:xfrm flipV="1">
          <a:off x="5003800" y="3237636"/>
          <a:ext cx="647700" cy="22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126611</xdr:rowOff>
    </xdr:from>
    <xdr:to>
      <xdr:col>26</xdr:col>
      <xdr:colOff>50800</xdr:colOff>
      <xdr:row>18</xdr:row>
      <xdr:rowOff>143718</xdr:rowOff>
    </xdr:to>
    <xdr:cxnSp macro="">
      <xdr:nvCxnSpPr>
        <xdr:cNvPr id="53" name="直線コネクタ 52"/>
        <xdr:cNvCxnSpPr/>
      </xdr:nvCxnSpPr>
      <xdr:spPr bwMode="auto">
        <a:xfrm flipV="1">
          <a:off x="4305300" y="3260336"/>
          <a:ext cx="698500" cy="1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121590</xdr:rowOff>
    </xdr:from>
    <xdr:to>
      <xdr:col>22</xdr:col>
      <xdr:colOff>114300</xdr:colOff>
      <xdr:row>18</xdr:row>
      <xdr:rowOff>143718</xdr:rowOff>
    </xdr:to>
    <xdr:cxnSp macro="">
      <xdr:nvCxnSpPr>
        <xdr:cNvPr id="56" name="直線コネクタ 55"/>
        <xdr:cNvCxnSpPr/>
      </xdr:nvCxnSpPr>
      <xdr:spPr bwMode="auto">
        <a:xfrm>
          <a:off x="3606800" y="3255315"/>
          <a:ext cx="698500" cy="2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121590</xdr:rowOff>
    </xdr:from>
    <xdr:to>
      <xdr:col>18</xdr:col>
      <xdr:colOff>177800</xdr:colOff>
      <xdr:row>18</xdr:row>
      <xdr:rowOff>148961</xdr:rowOff>
    </xdr:to>
    <xdr:cxnSp macro="">
      <xdr:nvCxnSpPr>
        <xdr:cNvPr id="59" name="直線コネクタ 58"/>
        <xdr:cNvCxnSpPr/>
      </xdr:nvCxnSpPr>
      <xdr:spPr bwMode="auto">
        <a:xfrm flipV="1">
          <a:off x="2908300" y="3255315"/>
          <a:ext cx="698500" cy="27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24795</xdr:rowOff>
    </xdr:from>
    <xdr:to>
      <xdr:col>15</xdr:col>
      <xdr:colOff>101600</xdr:colOff>
      <xdr:row>18</xdr:row>
      <xdr:rowOff>126395</xdr:rowOff>
    </xdr:to>
    <xdr:sp macro="" textlink="">
      <xdr:nvSpPr>
        <xdr:cNvPr id="62" name="フローチャート: 判断 61"/>
        <xdr:cNvSpPr/>
      </xdr:nvSpPr>
      <xdr:spPr bwMode="auto">
        <a:xfrm>
          <a:off x="2857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136572</xdr:rowOff>
    </xdr:from>
    <xdr:ext cx="762000" cy="259045"/>
    <xdr:sp macro="" textlink="">
      <xdr:nvSpPr>
        <xdr:cNvPr id="63" name="テキスト ボックス 62"/>
        <xdr:cNvSpPr txBox="1"/>
      </xdr:nvSpPr>
      <xdr:spPr>
        <a:xfrm>
          <a:off x="2527300" y="292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53111</xdr:rowOff>
    </xdr:from>
    <xdr:to>
      <xdr:col>29</xdr:col>
      <xdr:colOff>177800</xdr:colOff>
      <xdr:row>18</xdr:row>
      <xdr:rowOff>154711</xdr:rowOff>
    </xdr:to>
    <xdr:sp macro="" textlink="">
      <xdr:nvSpPr>
        <xdr:cNvPr id="69" name="楕円 68"/>
        <xdr:cNvSpPr/>
      </xdr:nvSpPr>
      <xdr:spPr bwMode="auto">
        <a:xfrm>
          <a:off x="5600700" y="3186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25188</xdr:rowOff>
    </xdr:from>
    <xdr:ext cx="762000" cy="259045"/>
    <xdr:sp macro="" textlink="">
      <xdr:nvSpPr>
        <xdr:cNvPr id="70" name="人口1人当たり決算額の推移該当値テキスト130"/>
        <xdr:cNvSpPr txBox="1"/>
      </xdr:nvSpPr>
      <xdr:spPr>
        <a:xfrm>
          <a:off x="5740400" y="315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75811</xdr:rowOff>
    </xdr:from>
    <xdr:to>
      <xdr:col>26</xdr:col>
      <xdr:colOff>101600</xdr:colOff>
      <xdr:row>19</xdr:row>
      <xdr:rowOff>5962</xdr:rowOff>
    </xdr:to>
    <xdr:sp macro="" textlink="">
      <xdr:nvSpPr>
        <xdr:cNvPr id="71" name="楕円 70"/>
        <xdr:cNvSpPr/>
      </xdr:nvSpPr>
      <xdr:spPr bwMode="auto">
        <a:xfrm>
          <a:off x="4953000" y="320953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162188</xdr:rowOff>
    </xdr:from>
    <xdr:ext cx="736600" cy="259045"/>
    <xdr:sp macro="" textlink="">
      <xdr:nvSpPr>
        <xdr:cNvPr id="72" name="テキスト ボックス 71"/>
        <xdr:cNvSpPr txBox="1"/>
      </xdr:nvSpPr>
      <xdr:spPr>
        <a:xfrm>
          <a:off x="4622800" y="3295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92918</xdr:rowOff>
    </xdr:from>
    <xdr:to>
      <xdr:col>22</xdr:col>
      <xdr:colOff>165100</xdr:colOff>
      <xdr:row>19</xdr:row>
      <xdr:rowOff>23068</xdr:rowOff>
    </xdr:to>
    <xdr:sp macro="" textlink="">
      <xdr:nvSpPr>
        <xdr:cNvPr id="73" name="楕円 72"/>
        <xdr:cNvSpPr/>
      </xdr:nvSpPr>
      <xdr:spPr bwMode="auto">
        <a:xfrm>
          <a:off x="4254500" y="3226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7845</xdr:rowOff>
    </xdr:from>
    <xdr:ext cx="762000" cy="259045"/>
    <xdr:sp macro="" textlink="">
      <xdr:nvSpPr>
        <xdr:cNvPr id="74" name="テキスト ボックス 73"/>
        <xdr:cNvSpPr txBox="1"/>
      </xdr:nvSpPr>
      <xdr:spPr>
        <a:xfrm>
          <a:off x="3924300" y="331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70790</xdr:rowOff>
    </xdr:from>
    <xdr:to>
      <xdr:col>19</xdr:col>
      <xdr:colOff>38100</xdr:colOff>
      <xdr:row>19</xdr:row>
      <xdr:rowOff>940</xdr:rowOff>
    </xdr:to>
    <xdr:sp macro="" textlink="">
      <xdr:nvSpPr>
        <xdr:cNvPr id="75" name="楕円 74"/>
        <xdr:cNvSpPr/>
      </xdr:nvSpPr>
      <xdr:spPr bwMode="auto">
        <a:xfrm>
          <a:off x="3556000" y="320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157167</xdr:rowOff>
    </xdr:from>
    <xdr:ext cx="762000" cy="259045"/>
    <xdr:sp macro="" textlink="">
      <xdr:nvSpPr>
        <xdr:cNvPr id="76" name="テキスト ボックス 75"/>
        <xdr:cNvSpPr txBox="1"/>
      </xdr:nvSpPr>
      <xdr:spPr>
        <a:xfrm>
          <a:off x="3225800" y="329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98161</xdr:rowOff>
    </xdr:from>
    <xdr:to>
      <xdr:col>15</xdr:col>
      <xdr:colOff>101600</xdr:colOff>
      <xdr:row>19</xdr:row>
      <xdr:rowOff>28311</xdr:rowOff>
    </xdr:to>
    <xdr:sp macro="" textlink="">
      <xdr:nvSpPr>
        <xdr:cNvPr id="77" name="楕円 76"/>
        <xdr:cNvSpPr/>
      </xdr:nvSpPr>
      <xdr:spPr bwMode="auto">
        <a:xfrm>
          <a:off x="2857500" y="323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13088</xdr:rowOff>
    </xdr:from>
    <xdr:ext cx="762000" cy="259045"/>
    <xdr:sp macro="" textlink="">
      <xdr:nvSpPr>
        <xdr:cNvPr id="78" name="テキスト ボックス 77"/>
        <xdr:cNvSpPr txBox="1"/>
      </xdr:nvSpPr>
      <xdr:spPr>
        <a:xfrm>
          <a:off x="2527300" y="331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146507</xdr:rowOff>
    </xdr:from>
    <xdr:to>
      <xdr:col>29</xdr:col>
      <xdr:colOff>127000</xdr:colOff>
      <xdr:row>36</xdr:row>
      <xdr:rowOff>168529</xdr:rowOff>
    </xdr:to>
    <xdr:cxnSp macro="">
      <xdr:nvCxnSpPr>
        <xdr:cNvPr id="112" name="直線コネクタ 111"/>
        <xdr:cNvCxnSpPr/>
      </xdr:nvCxnSpPr>
      <xdr:spPr bwMode="auto">
        <a:xfrm flipV="1">
          <a:off x="5003800" y="7099757"/>
          <a:ext cx="6477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168529</xdr:rowOff>
    </xdr:from>
    <xdr:to>
      <xdr:col>26</xdr:col>
      <xdr:colOff>50800</xdr:colOff>
      <xdr:row>37</xdr:row>
      <xdr:rowOff>17443</xdr:rowOff>
    </xdr:to>
    <xdr:cxnSp macro="">
      <xdr:nvCxnSpPr>
        <xdr:cNvPr id="115" name="直線コネクタ 114"/>
        <xdr:cNvCxnSpPr/>
      </xdr:nvCxnSpPr>
      <xdr:spPr bwMode="auto">
        <a:xfrm flipV="1">
          <a:off x="4305300" y="7121779"/>
          <a:ext cx="698500" cy="2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17443</xdr:rowOff>
    </xdr:from>
    <xdr:to>
      <xdr:col>22</xdr:col>
      <xdr:colOff>114300</xdr:colOff>
      <xdr:row>37</xdr:row>
      <xdr:rowOff>38322</xdr:rowOff>
    </xdr:to>
    <xdr:cxnSp macro="">
      <xdr:nvCxnSpPr>
        <xdr:cNvPr id="118" name="直線コネクタ 117"/>
        <xdr:cNvCxnSpPr/>
      </xdr:nvCxnSpPr>
      <xdr:spPr bwMode="auto">
        <a:xfrm flipV="1">
          <a:off x="3606800" y="7142143"/>
          <a:ext cx="6985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38322</xdr:rowOff>
    </xdr:from>
    <xdr:to>
      <xdr:col>18</xdr:col>
      <xdr:colOff>177800</xdr:colOff>
      <xdr:row>37</xdr:row>
      <xdr:rowOff>62135</xdr:rowOff>
    </xdr:to>
    <xdr:cxnSp macro="">
      <xdr:nvCxnSpPr>
        <xdr:cNvPr id="121" name="直線コネクタ 120"/>
        <xdr:cNvCxnSpPr/>
      </xdr:nvCxnSpPr>
      <xdr:spPr bwMode="auto">
        <a:xfrm flipV="1">
          <a:off x="2908300" y="7163022"/>
          <a:ext cx="698500" cy="23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119653</xdr:rowOff>
    </xdr:from>
    <xdr:to>
      <xdr:col>15</xdr:col>
      <xdr:colOff>101600</xdr:colOff>
      <xdr:row>37</xdr:row>
      <xdr:rowOff>49803</xdr:rowOff>
    </xdr:to>
    <xdr:sp macro="" textlink="">
      <xdr:nvSpPr>
        <xdr:cNvPr id="124" name="フローチャート: 判断 123"/>
        <xdr:cNvSpPr/>
      </xdr:nvSpPr>
      <xdr:spPr bwMode="auto">
        <a:xfrm>
          <a:off x="2857500" y="707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231430</xdr:rowOff>
    </xdr:from>
    <xdr:ext cx="762000" cy="259045"/>
    <xdr:sp macro="" textlink="">
      <xdr:nvSpPr>
        <xdr:cNvPr id="125" name="テキスト ボックス 124"/>
        <xdr:cNvSpPr txBox="1"/>
      </xdr:nvSpPr>
      <xdr:spPr>
        <a:xfrm>
          <a:off x="2527300" y="684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95707</xdr:rowOff>
    </xdr:from>
    <xdr:to>
      <xdr:col>29</xdr:col>
      <xdr:colOff>177800</xdr:colOff>
      <xdr:row>37</xdr:row>
      <xdr:rowOff>25857</xdr:rowOff>
    </xdr:to>
    <xdr:sp macro="" textlink="">
      <xdr:nvSpPr>
        <xdr:cNvPr id="131" name="楕円 130"/>
        <xdr:cNvSpPr/>
      </xdr:nvSpPr>
      <xdr:spPr bwMode="auto">
        <a:xfrm>
          <a:off x="5600700" y="7048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67784</xdr:rowOff>
    </xdr:from>
    <xdr:ext cx="762000" cy="259045"/>
    <xdr:sp macro="" textlink="">
      <xdr:nvSpPr>
        <xdr:cNvPr id="132" name="人口1人当たり決算額の推移該当値テキスト445"/>
        <xdr:cNvSpPr txBox="1"/>
      </xdr:nvSpPr>
      <xdr:spPr>
        <a:xfrm>
          <a:off x="5740400" y="702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117729</xdr:rowOff>
    </xdr:from>
    <xdr:to>
      <xdr:col>26</xdr:col>
      <xdr:colOff>101600</xdr:colOff>
      <xdr:row>37</xdr:row>
      <xdr:rowOff>47879</xdr:rowOff>
    </xdr:to>
    <xdr:sp macro="" textlink="">
      <xdr:nvSpPr>
        <xdr:cNvPr id="133" name="楕円 132"/>
        <xdr:cNvSpPr/>
      </xdr:nvSpPr>
      <xdr:spPr bwMode="auto">
        <a:xfrm>
          <a:off x="4953000" y="707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32656</xdr:rowOff>
    </xdr:from>
    <xdr:ext cx="736600" cy="259045"/>
    <xdr:sp macro="" textlink="">
      <xdr:nvSpPr>
        <xdr:cNvPr id="134" name="テキスト ボックス 133"/>
        <xdr:cNvSpPr txBox="1"/>
      </xdr:nvSpPr>
      <xdr:spPr>
        <a:xfrm>
          <a:off x="4622800" y="7157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138093</xdr:rowOff>
    </xdr:from>
    <xdr:to>
      <xdr:col>22</xdr:col>
      <xdr:colOff>165100</xdr:colOff>
      <xdr:row>37</xdr:row>
      <xdr:rowOff>68243</xdr:rowOff>
    </xdr:to>
    <xdr:sp macro="" textlink="">
      <xdr:nvSpPr>
        <xdr:cNvPr id="135" name="楕円 134"/>
        <xdr:cNvSpPr/>
      </xdr:nvSpPr>
      <xdr:spPr bwMode="auto">
        <a:xfrm>
          <a:off x="4254500" y="7091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53020</xdr:rowOff>
    </xdr:from>
    <xdr:ext cx="762000" cy="259045"/>
    <xdr:sp macro="" textlink="">
      <xdr:nvSpPr>
        <xdr:cNvPr id="136" name="テキスト ボックス 135"/>
        <xdr:cNvSpPr txBox="1"/>
      </xdr:nvSpPr>
      <xdr:spPr>
        <a:xfrm>
          <a:off x="3924300" y="717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158972</xdr:rowOff>
    </xdr:from>
    <xdr:to>
      <xdr:col>19</xdr:col>
      <xdr:colOff>38100</xdr:colOff>
      <xdr:row>37</xdr:row>
      <xdr:rowOff>89122</xdr:rowOff>
    </xdr:to>
    <xdr:sp macro="" textlink="">
      <xdr:nvSpPr>
        <xdr:cNvPr id="137" name="楕円 136"/>
        <xdr:cNvSpPr/>
      </xdr:nvSpPr>
      <xdr:spPr bwMode="auto">
        <a:xfrm>
          <a:off x="3556000" y="7112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73899</xdr:rowOff>
    </xdr:from>
    <xdr:ext cx="762000" cy="259045"/>
    <xdr:sp macro="" textlink="">
      <xdr:nvSpPr>
        <xdr:cNvPr id="138" name="テキスト ボックス 137"/>
        <xdr:cNvSpPr txBox="1"/>
      </xdr:nvSpPr>
      <xdr:spPr>
        <a:xfrm>
          <a:off x="3225800" y="71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11335</xdr:rowOff>
    </xdr:from>
    <xdr:to>
      <xdr:col>15</xdr:col>
      <xdr:colOff>101600</xdr:colOff>
      <xdr:row>37</xdr:row>
      <xdr:rowOff>112935</xdr:rowOff>
    </xdr:to>
    <xdr:sp macro="" textlink="">
      <xdr:nvSpPr>
        <xdr:cNvPr id="139" name="楕円 138"/>
        <xdr:cNvSpPr/>
      </xdr:nvSpPr>
      <xdr:spPr bwMode="auto">
        <a:xfrm>
          <a:off x="2857500" y="7136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97712</xdr:rowOff>
    </xdr:from>
    <xdr:ext cx="762000" cy="259045"/>
    <xdr:sp macro="" textlink="">
      <xdr:nvSpPr>
        <xdr:cNvPr id="140" name="テキスト ボックス 139"/>
        <xdr:cNvSpPr txBox="1"/>
      </xdr:nvSpPr>
      <xdr:spPr>
        <a:xfrm>
          <a:off x="2527300" y="722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14,309
13,976
90.62
10,144,693
9,534,488
513,583
4,818,414
9,712,139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44346</xdr:rowOff>
    </xdr:from>
    <xdr:to>
      <xdr:col>24</xdr:col>
      <xdr:colOff>63500</xdr:colOff>
      <xdr:row>38</xdr:row>
      <xdr:rowOff>64226</xdr:rowOff>
    </xdr:to>
    <xdr:cxnSp macro="">
      <xdr:nvCxnSpPr>
        <xdr:cNvPr id="59" name="直線コネクタ 58"/>
        <xdr:cNvCxnSpPr/>
      </xdr:nvCxnSpPr>
      <xdr:spPr>
        <a:xfrm flipV="1">
          <a:off x="3797300" y="6559446"/>
          <a:ext cx="838200" cy="1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58236</xdr:rowOff>
    </xdr:from>
    <xdr:to>
      <xdr:col>19</xdr:col>
      <xdr:colOff>177800</xdr:colOff>
      <xdr:row>38</xdr:row>
      <xdr:rowOff>64226</xdr:rowOff>
    </xdr:to>
    <xdr:cxnSp macro="">
      <xdr:nvCxnSpPr>
        <xdr:cNvPr id="62" name="直線コネクタ 61"/>
        <xdr:cNvCxnSpPr/>
      </xdr:nvCxnSpPr>
      <xdr:spPr>
        <a:xfrm>
          <a:off x="2908300" y="6573336"/>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39281</xdr:rowOff>
    </xdr:from>
    <xdr:to>
      <xdr:col>15</xdr:col>
      <xdr:colOff>50800</xdr:colOff>
      <xdr:row>38</xdr:row>
      <xdr:rowOff>58236</xdr:rowOff>
    </xdr:to>
    <xdr:cxnSp macro="">
      <xdr:nvCxnSpPr>
        <xdr:cNvPr id="65" name="直線コネクタ 64"/>
        <xdr:cNvCxnSpPr/>
      </xdr:nvCxnSpPr>
      <xdr:spPr>
        <a:xfrm>
          <a:off x="2019300" y="6554381"/>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39281</xdr:rowOff>
    </xdr:from>
    <xdr:to>
      <xdr:col>10</xdr:col>
      <xdr:colOff>114300</xdr:colOff>
      <xdr:row>38</xdr:row>
      <xdr:rowOff>58135</xdr:rowOff>
    </xdr:to>
    <xdr:cxnSp macro="">
      <xdr:nvCxnSpPr>
        <xdr:cNvPr id="68" name="直線コネクタ 67"/>
        <xdr:cNvCxnSpPr/>
      </xdr:nvCxnSpPr>
      <xdr:spPr>
        <a:xfrm flipV="1">
          <a:off x="1130300" y="6554381"/>
          <a:ext cx="889000" cy="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18409</xdr:rowOff>
    </xdr:from>
    <xdr:to>
      <xdr:col>6</xdr:col>
      <xdr:colOff>38100</xdr:colOff>
      <xdr:row>37</xdr:row>
      <xdr:rowOff>120009</xdr:rowOff>
    </xdr:to>
    <xdr:sp macro="" textlink="">
      <xdr:nvSpPr>
        <xdr:cNvPr id="71" name="フローチャート: 判断 70"/>
        <xdr:cNvSpPr/>
      </xdr:nvSpPr>
      <xdr:spPr>
        <a:xfrm>
          <a:off x="1079500" y="636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136536</xdr:rowOff>
    </xdr:from>
    <xdr:ext cx="534377" cy="259045"/>
    <xdr:sp macro="" textlink="">
      <xdr:nvSpPr>
        <xdr:cNvPr id="72" name="テキスト ボックス 71"/>
        <xdr:cNvSpPr txBox="1"/>
      </xdr:nvSpPr>
      <xdr:spPr>
        <a:xfrm>
          <a:off x="863111" y="61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164996</xdr:rowOff>
    </xdr:from>
    <xdr:to>
      <xdr:col>24</xdr:col>
      <xdr:colOff>114300</xdr:colOff>
      <xdr:row>38</xdr:row>
      <xdr:rowOff>95146</xdr:rowOff>
    </xdr:to>
    <xdr:sp macro="" textlink="">
      <xdr:nvSpPr>
        <xdr:cNvPr id="78" name="楕円 77"/>
        <xdr:cNvSpPr/>
      </xdr:nvSpPr>
      <xdr:spPr>
        <a:xfrm>
          <a:off x="4584700" y="65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143423</xdr:rowOff>
    </xdr:from>
    <xdr:ext cx="534377" cy="259045"/>
    <xdr:sp macro="" textlink="">
      <xdr:nvSpPr>
        <xdr:cNvPr id="79" name="人件費該当値テキスト"/>
        <xdr:cNvSpPr txBox="1"/>
      </xdr:nvSpPr>
      <xdr:spPr>
        <a:xfrm>
          <a:off x="4686300" y="648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13426</xdr:rowOff>
    </xdr:from>
    <xdr:to>
      <xdr:col>20</xdr:col>
      <xdr:colOff>38100</xdr:colOff>
      <xdr:row>38</xdr:row>
      <xdr:rowOff>115026</xdr:rowOff>
    </xdr:to>
    <xdr:sp macro="" textlink="">
      <xdr:nvSpPr>
        <xdr:cNvPr id="80" name="楕円 79"/>
        <xdr:cNvSpPr/>
      </xdr:nvSpPr>
      <xdr:spPr>
        <a:xfrm>
          <a:off x="3746500" y="652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106153</xdr:rowOff>
    </xdr:from>
    <xdr:ext cx="534377" cy="259045"/>
    <xdr:sp macro="" textlink="">
      <xdr:nvSpPr>
        <xdr:cNvPr id="81" name="テキスト ボックス 80"/>
        <xdr:cNvSpPr txBox="1"/>
      </xdr:nvSpPr>
      <xdr:spPr>
        <a:xfrm>
          <a:off x="3530111" y="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7436</xdr:rowOff>
    </xdr:from>
    <xdr:to>
      <xdr:col>15</xdr:col>
      <xdr:colOff>101600</xdr:colOff>
      <xdr:row>38</xdr:row>
      <xdr:rowOff>109036</xdr:rowOff>
    </xdr:to>
    <xdr:sp macro="" textlink="">
      <xdr:nvSpPr>
        <xdr:cNvPr id="82" name="楕円 81"/>
        <xdr:cNvSpPr/>
      </xdr:nvSpPr>
      <xdr:spPr>
        <a:xfrm>
          <a:off x="2857500" y="65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100163</xdr:rowOff>
    </xdr:from>
    <xdr:ext cx="534377" cy="259045"/>
    <xdr:sp macro="" textlink="">
      <xdr:nvSpPr>
        <xdr:cNvPr id="83" name="テキスト ボックス 82"/>
        <xdr:cNvSpPr txBox="1"/>
      </xdr:nvSpPr>
      <xdr:spPr>
        <a:xfrm>
          <a:off x="2641111" y="66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159931</xdr:rowOff>
    </xdr:from>
    <xdr:to>
      <xdr:col>10</xdr:col>
      <xdr:colOff>165100</xdr:colOff>
      <xdr:row>38</xdr:row>
      <xdr:rowOff>90081</xdr:rowOff>
    </xdr:to>
    <xdr:sp macro="" textlink="">
      <xdr:nvSpPr>
        <xdr:cNvPr id="84" name="楕円 83"/>
        <xdr:cNvSpPr/>
      </xdr:nvSpPr>
      <xdr:spPr>
        <a:xfrm>
          <a:off x="1968500" y="65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81208</xdr:rowOff>
    </xdr:from>
    <xdr:ext cx="534377" cy="259045"/>
    <xdr:sp macro="" textlink="">
      <xdr:nvSpPr>
        <xdr:cNvPr id="85" name="テキスト ボックス 84"/>
        <xdr:cNvSpPr txBox="1"/>
      </xdr:nvSpPr>
      <xdr:spPr>
        <a:xfrm>
          <a:off x="1752111" y="65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7335</xdr:rowOff>
    </xdr:from>
    <xdr:to>
      <xdr:col>6</xdr:col>
      <xdr:colOff>38100</xdr:colOff>
      <xdr:row>38</xdr:row>
      <xdr:rowOff>108935</xdr:rowOff>
    </xdr:to>
    <xdr:sp macro="" textlink="">
      <xdr:nvSpPr>
        <xdr:cNvPr id="86" name="楕円 85"/>
        <xdr:cNvSpPr/>
      </xdr:nvSpPr>
      <xdr:spPr>
        <a:xfrm>
          <a:off x="1079500" y="65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100062</xdr:rowOff>
    </xdr:from>
    <xdr:ext cx="534377" cy="259045"/>
    <xdr:sp macro="" textlink="">
      <xdr:nvSpPr>
        <xdr:cNvPr id="87" name="テキスト ボックス 86"/>
        <xdr:cNvSpPr txBox="1"/>
      </xdr:nvSpPr>
      <xdr:spPr>
        <a:xfrm>
          <a:off x="863111" y="66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73626</xdr:rowOff>
    </xdr:from>
    <xdr:to>
      <xdr:col>24</xdr:col>
      <xdr:colOff>63500</xdr:colOff>
      <xdr:row>56</xdr:row>
      <xdr:rowOff>92613</xdr:rowOff>
    </xdr:to>
    <xdr:cxnSp macro="">
      <xdr:nvCxnSpPr>
        <xdr:cNvPr id="114" name="直線コネクタ 113"/>
        <xdr:cNvCxnSpPr/>
      </xdr:nvCxnSpPr>
      <xdr:spPr>
        <a:xfrm flipV="1">
          <a:off x="3797300" y="9674826"/>
          <a:ext cx="838200" cy="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18325</xdr:rowOff>
    </xdr:from>
    <xdr:ext cx="534377" cy="259045"/>
    <xdr:sp macro="" textlink="">
      <xdr:nvSpPr>
        <xdr:cNvPr id="115" name="物件費平均値テキスト"/>
        <xdr:cNvSpPr txBox="1"/>
      </xdr:nvSpPr>
      <xdr:spPr>
        <a:xfrm>
          <a:off x="4686300" y="961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92613</xdr:rowOff>
    </xdr:from>
    <xdr:to>
      <xdr:col>19</xdr:col>
      <xdr:colOff>177800</xdr:colOff>
      <xdr:row>56</xdr:row>
      <xdr:rowOff>107554</xdr:rowOff>
    </xdr:to>
    <xdr:cxnSp macro="">
      <xdr:nvCxnSpPr>
        <xdr:cNvPr id="117" name="直線コネクタ 116"/>
        <xdr:cNvCxnSpPr/>
      </xdr:nvCxnSpPr>
      <xdr:spPr>
        <a:xfrm flipV="1">
          <a:off x="2908300" y="9693813"/>
          <a:ext cx="8890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107554</xdr:rowOff>
    </xdr:from>
    <xdr:to>
      <xdr:col>15</xdr:col>
      <xdr:colOff>50800</xdr:colOff>
      <xdr:row>56</xdr:row>
      <xdr:rowOff>124887</xdr:rowOff>
    </xdr:to>
    <xdr:cxnSp macro="">
      <xdr:nvCxnSpPr>
        <xdr:cNvPr id="120" name="直線コネクタ 119"/>
        <xdr:cNvCxnSpPr/>
      </xdr:nvCxnSpPr>
      <xdr:spPr>
        <a:xfrm flipV="1">
          <a:off x="2019300" y="9708754"/>
          <a:ext cx="889000" cy="1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124887</xdr:rowOff>
    </xdr:from>
    <xdr:to>
      <xdr:col>10</xdr:col>
      <xdr:colOff>114300</xdr:colOff>
      <xdr:row>56</xdr:row>
      <xdr:rowOff>156854</xdr:rowOff>
    </xdr:to>
    <xdr:cxnSp macro="">
      <xdr:nvCxnSpPr>
        <xdr:cNvPr id="123" name="直線コネクタ 122"/>
        <xdr:cNvCxnSpPr/>
      </xdr:nvCxnSpPr>
      <xdr:spPr>
        <a:xfrm flipV="1">
          <a:off x="1130300" y="9726087"/>
          <a:ext cx="889000" cy="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89083</xdr:rowOff>
    </xdr:from>
    <xdr:to>
      <xdr:col>6</xdr:col>
      <xdr:colOff>38100</xdr:colOff>
      <xdr:row>55</xdr:row>
      <xdr:rowOff>19233</xdr:rowOff>
    </xdr:to>
    <xdr:sp macro="" textlink="">
      <xdr:nvSpPr>
        <xdr:cNvPr id="126" name="フローチャート: 判断 125"/>
        <xdr:cNvSpPr/>
      </xdr:nvSpPr>
      <xdr:spPr>
        <a:xfrm>
          <a:off x="1079500" y="934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35760</xdr:rowOff>
    </xdr:from>
    <xdr:ext cx="599010" cy="259045"/>
    <xdr:sp macro="" textlink="">
      <xdr:nvSpPr>
        <xdr:cNvPr id="127" name="テキスト ボックス 126"/>
        <xdr:cNvSpPr txBox="1"/>
      </xdr:nvSpPr>
      <xdr:spPr>
        <a:xfrm>
          <a:off x="830795" y="91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22826</xdr:rowOff>
    </xdr:from>
    <xdr:to>
      <xdr:col>24</xdr:col>
      <xdr:colOff>114300</xdr:colOff>
      <xdr:row>56</xdr:row>
      <xdr:rowOff>124426</xdr:rowOff>
    </xdr:to>
    <xdr:sp macro="" textlink="">
      <xdr:nvSpPr>
        <xdr:cNvPr id="133" name="楕円 132"/>
        <xdr:cNvSpPr/>
      </xdr:nvSpPr>
      <xdr:spPr>
        <a:xfrm>
          <a:off x="4584700" y="962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45703</xdr:rowOff>
    </xdr:from>
    <xdr:ext cx="534377" cy="259045"/>
    <xdr:sp macro="" textlink="">
      <xdr:nvSpPr>
        <xdr:cNvPr id="134" name="物件費該当値テキスト"/>
        <xdr:cNvSpPr txBox="1"/>
      </xdr:nvSpPr>
      <xdr:spPr>
        <a:xfrm>
          <a:off x="4686300" y="947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41813</xdr:rowOff>
    </xdr:from>
    <xdr:to>
      <xdr:col>20</xdr:col>
      <xdr:colOff>38100</xdr:colOff>
      <xdr:row>56</xdr:row>
      <xdr:rowOff>143413</xdr:rowOff>
    </xdr:to>
    <xdr:sp macro="" textlink="">
      <xdr:nvSpPr>
        <xdr:cNvPr id="135" name="楕円 134"/>
        <xdr:cNvSpPr/>
      </xdr:nvSpPr>
      <xdr:spPr>
        <a:xfrm>
          <a:off x="3746500" y="96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134540</xdr:rowOff>
    </xdr:from>
    <xdr:ext cx="534377" cy="259045"/>
    <xdr:sp macro="" textlink="">
      <xdr:nvSpPr>
        <xdr:cNvPr id="136" name="テキスト ボックス 135"/>
        <xdr:cNvSpPr txBox="1"/>
      </xdr:nvSpPr>
      <xdr:spPr>
        <a:xfrm>
          <a:off x="3530111" y="97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56754</xdr:rowOff>
    </xdr:from>
    <xdr:to>
      <xdr:col>15</xdr:col>
      <xdr:colOff>101600</xdr:colOff>
      <xdr:row>56</xdr:row>
      <xdr:rowOff>158354</xdr:rowOff>
    </xdr:to>
    <xdr:sp macro="" textlink="">
      <xdr:nvSpPr>
        <xdr:cNvPr id="137" name="楕円 136"/>
        <xdr:cNvSpPr/>
      </xdr:nvSpPr>
      <xdr:spPr>
        <a:xfrm>
          <a:off x="2857500" y="96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149481</xdr:rowOff>
    </xdr:from>
    <xdr:ext cx="534377" cy="259045"/>
    <xdr:sp macro="" textlink="">
      <xdr:nvSpPr>
        <xdr:cNvPr id="138" name="テキスト ボックス 137"/>
        <xdr:cNvSpPr txBox="1"/>
      </xdr:nvSpPr>
      <xdr:spPr>
        <a:xfrm>
          <a:off x="2641111" y="975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74087</xdr:rowOff>
    </xdr:from>
    <xdr:to>
      <xdr:col>10</xdr:col>
      <xdr:colOff>165100</xdr:colOff>
      <xdr:row>57</xdr:row>
      <xdr:rowOff>4237</xdr:rowOff>
    </xdr:to>
    <xdr:sp macro="" textlink="">
      <xdr:nvSpPr>
        <xdr:cNvPr id="139" name="楕円 138"/>
        <xdr:cNvSpPr/>
      </xdr:nvSpPr>
      <xdr:spPr>
        <a:xfrm>
          <a:off x="1968500" y="967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166814</xdr:rowOff>
    </xdr:from>
    <xdr:ext cx="534377" cy="259045"/>
    <xdr:sp macro="" textlink="">
      <xdr:nvSpPr>
        <xdr:cNvPr id="140" name="テキスト ボックス 139"/>
        <xdr:cNvSpPr txBox="1"/>
      </xdr:nvSpPr>
      <xdr:spPr>
        <a:xfrm>
          <a:off x="1752111" y="97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106054</xdr:rowOff>
    </xdr:from>
    <xdr:to>
      <xdr:col>6</xdr:col>
      <xdr:colOff>38100</xdr:colOff>
      <xdr:row>57</xdr:row>
      <xdr:rowOff>36204</xdr:rowOff>
    </xdr:to>
    <xdr:sp macro="" textlink="">
      <xdr:nvSpPr>
        <xdr:cNvPr id="141" name="楕円 140"/>
        <xdr:cNvSpPr/>
      </xdr:nvSpPr>
      <xdr:spPr>
        <a:xfrm>
          <a:off x="1079500" y="97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27331</xdr:rowOff>
    </xdr:from>
    <xdr:ext cx="534377" cy="259045"/>
    <xdr:sp macro="" textlink="">
      <xdr:nvSpPr>
        <xdr:cNvPr id="142" name="テキスト ボックス 141"/>
        <xdr:cNvSpPr txBox="1"/>
      </xdr:nvSpPr>
      <xdr:spPr>
        <a:xfrm>
          <a:off x="863111" y="97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6724</xdr:rowOff>
    </xdr:from>
    <xdr:to>
      <xdr:col>24</xdr:col>
      <xdr:colOff>63500</xdr:colOff>
      <xdr:row>78</xdr:row>
      <xdr:rowOff>22154</xdr:rowOff>
    </xdr:to>
    <xdr:cxnSp macro="">
      <xdr:nvCxnSpPr>
        <xdr:cNvPr id="169" name="直線コネクタ 168"/>
        <xdr:cNvCxnSpPr/>
      </xdr:nvCxnSpPr>
      <xdr:spPr>
        <a:xfrm flipV="1">
          <a:off x="3797300" y="13379824"/>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4918</xdr:rowOff>
    </xdr:from>
    <xdr:to>
      <xdr:col>19</xdr:col>
      <xdr:colOff>177800</xdr:colOff>
      <xdr:row>78</xdr:row>
      <xdr:rowOff>22154</xdr:rowOff>
    </xdr:to>
    <xdr:cxnSp macro="">
      <xdr:nvCxnSpPr>
        <xdr:cNvPr id="172" name="直線コネクタ 171"/>
        <xdr:cNvCxnSpPr/>
      </xdr:nvCxnSpPr>
      <xdr:spPr>
        <a:xfrm>
          <a:off x="2908300" y="1337801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3958</xdr:rowOff>
    </xdr:from>
    <xdr:to>
      <xdr:col>15</xdr:col>
      <xdr:colOff>50800</xdr:colOff>
      <xdr:row>78</xdr:row>
      <xdr:rowOff>4918</xdr:rowOff>
    </xdr:to>
    <xdr:cxnSp macro="">
      <xdr:nvCxnSpPr>
        <xdr:cNvPr id="175" name="直線コネクタ 174"/>
        <xdr:cNvCxnSpPr/>
      </xdr:nvCxnSpPr>
      <xdr:spPr>
        <a:xfrm>
          <a:off x="2019300" y="13377058"/>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3958</xdr:rowOff>
    </xdr:from>
    <xdr:to>
      <xdr:col>10</xdr:col>
      <xdr:colOff>114300</xdr:colOff>
      <xdr:row>78</xdr:row>
      <xdr:rowOff>14725</xdr:rowOff>
    </xdr:to>
    <xdr:cxnSp macro="">
      <xdr:nvCxnSpPr>
        <xdr:cNvPr id="178" name="直線コネクタ 177"/>
        <xdr:cNvCxnSpPr/>
      </xdr:nvCxnSpPr>
      <xdr:spPr>
        <a:xfrm flipV="1">
          <a:off x="1130300" y="13377058"/>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56331</xdr:rowOff>
    </xdr:from>
    <xdr:ext cx="469744" cy="259045"/>
    <xdr:sp macro="" textlink="">
      <xdr:nvSpPr>
        <xdr:cNvPr id="180" name="テキスト ボックス 179"/>
        <xdr:cNvSpPr txBox="1"/>
      </xdr:nvSpPr>
      <xdr:spPr>
        <a:xfrm>
          <a:off x="1784428"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126299</xdr:rowOff>
    </xdr:from>
    <xdr:to>
      <xdr:col>6</xdr:col>
      <xdr:colOff>38100</xdr:colOff>
      <xdr:row>78</xdr:row>
      <xdr:rowOff>56449</xdr:rowOff>
    </xdr:to>
    <xdr:sp macro="" textlink="">
      <xdr:nvSpPr>
        <xdr:cNvPr id="181" name="フローチャート: 判断 180"/>
        <xdr:cNvSpPr/>
      </xdr:nvSpPr>
      <xdr:spPr>
        <a:xfrm>
          <a:off x="1079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72976</xdr:rowOff>
    </xdr:from>
    <xdr:ext cx="469744" cy="259045"/>
    <xdr:sp macro="" textlink="">
      <xdr:nvSpPr>
        <xdr:cNvPr id="182" name="テキスト ボックス 181"/>
        <xdr:cNvSpPr txBox="1"/>
      </xdr:nvSpPr>
      <xdr:spPr>
        <a:xfrm>
          <a:off x="895428" y="1310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127374</xdr:rowOff>
    </xdr:from>
    <xdr:to>
      <xdr:col>24</xdr:col>
      <xdr:colOff>114300</xdr:colOff>
      <xdr:row>78</xdr:row>
      <xdr:rowOff>57524</xdr:rowOff>
    </xdr:to>
    <xdr:sp macro="" textlink="">
      <xdr:nvSpPr>
        <xdr:cNvPr id="188" name="楕円 187"/>
        <xdr:cNvSpPr/>
      </xdr:nvSpPr>
      <xdr:spPr>
        <a:xfrm>
          <a:off x="4584700" y="133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84313</xdr:rowOff>
    </xdr:from>
    <xdr:ext cx="469744" cy="259045"/>
    <xdr:sp macro="" textlink="">
      <xdr:nvSpPr>
        <xdr:cNvPr id="189" name="維持補修費該当値テキスト"/>
        <xdr:cNvSpPr txBox="1"/>
      </xdr:nvSpPr>
      <xdr:spPr>
        <a:xfrm>
          <a:off x="4686300" y="132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142804</xdr:rowOff>
    </xdr:from>
    <xdr:to>
      <xdr:col>20</xdr:col>
      <xdr:colOff>38100</xdr:colOff>
      <xdr:row>78</xdr:row>
      <xdr:rowOff>72954</xdr:rowOff>
    </xdr:to>
    <xdr:sp macro="" textlink="">
      <xdr:nvSpPr>
        <xdr:cNvPr id="190" name="楕円 189"/>
        <xdr:cNvSpPr/>
      </xdr:nvSpPr>
      <xdr:spPr>
        <a:xfrm>
          <a:off x="3746500" y="133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64081</xdr:rowOff>
    </xdr:from>
    <xdr:ext cx="469744" cy="259045"/>
    <xdr:sp macro="" textlink="">
      <xdr:nvSpPr>
        <xdr:cNvPr id="191" name="テキスト ボックス 190"/>
        <xdr:cNvSpPr txBox="1"/>
      </xdr:nvSpPr>
      <xdr:spPr>
        <a:xfrm>
          <a:off x="3562428" y="134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125568</xdr:rowOff>
    </xdr:from>
    <xdr:to>
      <xdr:col>15</xdr:col>
      <xdr:colOff>101600</xdr:colOff>
      <xdr:row>78</xdr:row>
      <xdr:rowOff>55718</xdr:rowOff>
    </xdr:to>
    <xdr:sp macro="" textlink="">
      <xdr:nvSpPr>
        <xdr:cNvPr id="192" name="楕円 191"/>
        <xdr:cNvSpPr/>
      </xdr:nvSpPr>
      <xdr:spPr>
        <a:xfrm>
          <a:off x="2857500" y="133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46845</xdr:rowOff>
    </xdr:from>
    <xdr:ext cx="469744" cy="259045"/>
    <xdr:sp macro="" textlink="">
      <xdr:nvSpPr>
        <xdr:cNvPr id="193" name="テキスト ボックス 192"/>
        <xdr:cNvSpPr txBox="1"/>
      </xdr:nvSpPr>
      <xdr:spPr>
        <a:xfrm>
          <a:off x="2673428" y="1341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124608</xdr:rowOff>
    </xdr:from>
    <xdr:to>
      <xdr:col>10</xdr:col>
      <xdr:colOff>165100</xdr:colOff>
      <xdr:row>78</xdr:row>
      <xdr:rowOff>54758</xdr:rowOff>
    </xdr:to>
    <xdr:sp macro="" textlink="">
      <xdr:nvSpPr>
        <xdr:cNvPr id="194" name="楕円 193"/>
        <xdr:cNvSpPr/>
      </xdr:nvSpPr>
      <xdr:spPr>
        <a:xfrm>
          <a:off x="1968500" y="133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71285</xdr:rowOff>
    </xdr:from>
    <xdr:ext cx="469744" cy="259045"/>
    <xdr:sp macro="" textlink="">
      <xdr:nvSpPr>
        <xdr:cNvPr id="195" name="テキスト ボックス 194"/>
        <xdr:cNvSpPr txBox="1"/>
      </xdr:nvSpPr>
      <xdr:spPr>
        <a:xfrm>
          <a:off x="1784428" y="1310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135375</xdr:rowOff>
    </xdr:from>
    <xdr:to>
      <xdr:col>6</xdr:col>
      <xdr:colOff>38100</xdr:colOff>
      <xdr:row>78</xdr:row>
      <xdr:rowOff>65525</xdr:rowOff>
    </xdr:to>
    <xdr:sp macro="" textlink="">
      <xdr:nvSpPr>
        <xdr:cNvPr id="196" name="楕円 195"/>
        <xdr:cNvSpPr/>
      </xdr:nvSpPr>
      <xdr:spPr>
        <a:xfrm>
          <a:off x="1079500" y="133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56652</xdr:rowOff>
    </xdr:from>
    <xdr:ext cx="469744" cy="259045"/>
    <xdr:sp macro="" textlink="">
      <xdr:nvSpPr>
        <xdr:cNvPr id="197" name="テキスト ボックス 196"/>
        <xdr:cNvSpPr txBox="1"/>
      </xdr:nvSpPr>
      <xdr:spPr>
        <a:xfrm>
          <a:off x="895428" y="134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921</xdr:rowOff>
    </xdr:from>
    <xdr:to>
      <xdr:col>24</xdr:col>
      <xdr:colOff>63500</xdr:colOff>
      <xdr:row>97</xdr:row>
      <xdr:rowOff>15475</xdr:rowOff>
    </xdr:to>
    <xdr:cxnSp macro="">
      <xdr:nvCxnSpPr>
        <xdr:cNvPr id="227" name="直線コネクタ 226"/>
        <xdr:cNvCxnSpPr/>
      </xdr:nvCxnSpPr>
      <xdr:spPr>
        <a:xfrm flipV="1">
          <a:off x="3797300" y="16288671"/>
          <a:ext cx="838200" cy="3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80663</xdr:rowOff>
    </xdr:from>
    <xdr:ext cx="534377" cy="259045"/>
    <xdr:sp macro="" textlink="">
      <xdr:nvSpPr>
        <xdr:cNvPr id="228" name="扶助費平均値テキスト"/>
        <xdr:cNvSpPr txBox="1"/>
      </xdr:nvSpPr>
      <xdr:spPr>
        <a:xfrm>
          <a:off x="4686300" y="165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15475</xdr:rowOff>
    </xdr:from>
    <xdr:to>
      <xdr:col>19</xdr:col>
      <xdr:colOff>177800</xdr:colOff>
      <xdr:row>97</xdr:row>
      <xdr:rowOff>51042</xdr:rowOff>
    </xdr:to>
    <xdr:cxnSp macro="">
      <xdr:nvCxnSpPr>
        <xdr:cNvPr id="230" name="直線コネクタ 229"/>
        <xdr:cNvCxnSpPr/>
      </xdr:nvCxnSpPr>
      <xdr:spPr>
        <a:xfrm flipV="1">
          <a:off x="2908300" y="16646125"/>
          <a:ext cx="889000" cy="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51042</xdr:rowOff>
    </xdr:from>
    <xdr:to>
      <xdr:col>15</xdr:col>
      <xdr:colOff>50800</xdr:colOff>
      <xdr:row>98</xdr:row>
      <xdr:rowOff>31059</xdr:rowOff>
    </xdr:to>
    <xdr:cxnSp macro="">
      <xdr:nvCxnSpPr>
        <xdr:cNvPr id="233" name="直線コネクタ 232"/>
        <xdr:cNvCxnSpPr/>
      </xdr:nvCxnSpPr>
      <xdr:spPr>
        <a:xfrm flipV="1">
          <a:off x="2019300" y="16681692"/>
          <a:ext cx="889000" cy="1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13570</xdr:rowOff>
    </xdr:from>
    <xdr:to>
      <xdr:col>10</xdr:col>
      <xdr:colOff>114300</xdr:colOff>
      <xdr:row>98</xdr:row>
      <xdr:rowOff>31059</xdr:rowOff>
    </xdr:to>
    <xdr:cxnSp macro="">
      <xdr:nvCxnSpPr>
        <xdr:cNvPr id="236" name="直線コネクタ 235"/>
        <xdr:cNvCxnSpPr/>
      </xdr:nvCxnSpPr>
      <xdr:spPr>
        <a:xfrm>
          <a:off x="1130300" y="16815670"/>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141782</xdr:rowOff>
    </xdr:from>
    <xdr:to>
      <xdr:col>6</xdr:col>
      <xdr:colOff>38100</xdr:colOff>
      <xdr:row>98</xdr:row>
      <xdr:rowOff>71932</xdr:rowOff>
    </xdr:to>
    <xdr:sp macro="" textlink="">
      <xdr:nvSpPr>
        <xdr:cNvPr id="239" name="フローチャート: 判断 238"/>
        <xdr:cNvSpPr/>
      </xdr:nvSpPr>
      <xdr:spPr>
        <a:xfrm>
          <a:off x="1079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63059</xdr:rowOff>
    </xdr:from>
    <xdr:ext cx="534377" cy="259045"/>
    <xdr:sp macro="" textlink="">
      <xdr:nvSpPr>
        <xdr:cNvPr id="240" name="テキスト ボックス 239"/>
        <xdr:cNvSpPr txBox="1"/>
      </xdr:nvSpPr>
      <xdr:spPr>
        <a:xfrm>
          <a:off x="863111" y="168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121571</xdr:rowOff>
    </xdr:from>
    <xdr:to>
      <xdr:col>24</xdr:col>
      <xdr:colOff>114300</xdr:colOff>
      <xdr:row>95</xdr:row>
      <xdr:rowOff>51721</xdr:rowOff>
    </xdr:to>
    <xdr:sp macro="" textlink="">
      <xdr:nvSpPr>
        <xdr:cNvPr id="246" name="楕円 245"/>
        <xdr:cNvSpPr/>
      </xdr:nvSpPr>
      <xdr:spPr>
        <a:xfrm>
          <a:off x="4584700" y="162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144448</xdr:rowOff>
    </xdr:from>
    <xdr:ext cx="534377" cy="259045"/>
    <xdr:sp macro="" textlink="">
      <xdr:nvSpPr>
        <xdr:cNvPr id="247" name="扶助費該当値テキスト"/>
        <xdr:cNvSpPr txBox="1"/>
      </xdr:nvSpPr>
      <xdr:spPr>
        <a:xfrm>
          <a:off x="4686300" y="160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136125</xdr:rowOff>
    </xdr:from>
    <xdr:to>
      <xdr:col>20</xdr:col>
      <xdr:colOff>38100</xdr:colOff>
      <xdr:row>97</xdr:row>
      <xdr:rowOff>66275</xdr:rowOff>
    </xdr:to>
    <xdr:sp macro="" textlink="">
      <xdr:nvSpPr>
        <xdr:cNvPr id="248" name="楕円 247"/>
        <xdr:cNvSpPr/>
      </xdr:nvSpPr>
      <xdr:spPr>
        <a:xfrm>
          <a:off x="3746500" y="165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57402</xdr:rowOff>
    </xdr:from>
    <xdr:ext cx="534377" cy="259045"/>
    <xdr:sp macro="" textlink="">
      <xdr:nvSpPr>
        <xdr:cNvPr id="249" name="テキスト ボックス 248"/>
        <xdr:cNvSpPr txBox="1"/>
      </xdr:nvSpPr>
      <xdr:spPr>
        <a:xfrm>
          <a:off x="3530111" y="1668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242</xdr:rowOff>
    </xdr:from>
    <xdr:to>
      <xdr:col>15</xdr:col>
      <xdr:colOff>101600</xdr:colOff>
      <xdr:row>97</xdr:row>
      <xdr:rowOff>101842</xdr:rowOff>
    </xdr:to>
    <xdr:sp macro="" textlink="">
      <xdr:nvSpPr>
        <xdr:cNvPr id="250" name="楕円 249"/>
        <xdr:cNvSpPr/>
      </xdr:nvSpPr>
      <xdr:spPr>
        <a:xfrm>
          <a:off x="2857500" y="166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92969</xdr:rowOff>
    </xdr:from>
    <xdr:ext cx="534377" cy="259045"/>
    <xdr:sp macro="" textlink="">
      <xdr:nvSpPr>
        <xdr:cNvPr id="251" name="テキスト ボックス 250"/>
        <xdr:cNvSpPr txBox="1"/>
      </xdr:nvSpPr>
      <xdr:spPr>
        <a:xfrm>
          <a:off x="2641111" y="167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151709</xdr:rowOff>
    </xdr:from>
    <xdr:to>
      <xdr:col>10</xdr:col>
      <xdr:colOff>165100</xdr:colOff>
      <xdr:row>98</xdr:row>
      <xdr:rowOff>81859</xdr:rowOff>
    </xdr:to>
    <xdr:sp macro="" textlink="">
      <xdr:nvSpPr>
        <xdr:cNvPr id="252" name="楕円 251"/>
        <xdr:cNvSpPr/>
      </xdr:nvSpPr>
      <xdr:spPr>
        <a:xfrm>
          <a:off x="1968500" y="1678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72986</xdr:rowOff>
    </xdr:from>
    <xdr:ext cx="534377" cy="259045"/>
    <xdr:sp macro="" textlink="">
      <xdr:nvSpPr>
        <xdr:cNvPr id="253" name="テキスト ボックス 252"/>
        <xdr:cNvSpPr txBox="1"/>
      </xdr:nvSpPr>
      <xdr:spPr>
        <a:xfrm>
          <a:off x="1752111"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134220</xdr:rowOff>
    </xdr:from>
    <xdr:to>
      <xdr:col>6</xdr:col>
      <xdr:colOff>38100</xdr:colOff>
      <xdr:row>98</xdr:row>
      <xdr:rowOff>64370</xdr:rowOff>
    </xdr:to>
    <xdr:sp macro="" textlink="">
      <xdr:nvSpPr>
        <xdr:cNvPr id="254" name="楕円 253"/>
        <xdr:cNvSpPr/>
      </xdr:nvSpPr>
      <xdr:spPr>
        <a:xfrm>
          <a:off x="1079500" y="167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80897</xdr:rowOff>
    </xdr:from>
    <xdr:ext cx="534377" cy="259045"/>
    <xdr:sp macro="" textlink="">
      <xdr:nvSpPr>
        <xdr:cNvPr id="255" name="テキスト ボックス 254"/>
        <xdr:cNvSpPr txBox="1"/>
      </xdr:nvSpPr>
      <xdr:spPr>
        <a:xfrm>
          <a:off x="863111" y="1654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60990</xdr:rowOff>
    </xdr:from>
    <xdr:to>
      <xdr:col>55</xdr:col>
      <xdr:colOff>0</xdr:colOff>
      <xdr:row>38</xdr:row>
      <xdr:rowOff>58172</xdr:rowOff>
    </xdr:to>
    <xdr:cxnSp macro="">
      <xdr:nvCxnSpPr>
        <xdr:cNvPr id="286" name="直線コネクタ 285"/>
        <xdr:cNvCxnSpPr/>
      </xdr:nvCxnSpPr>
      <xdr:spPr>
        <a:xfrm flipV="1">
          <a:off x="9639300" y="6404640"/>
          <a:ext cx="838200" cy="16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7" name="補助費等平均値テキスト"/>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125468</xdr:rowOff>
    </xdr:from>
    <xdr:to>
      <xdr:col>50</xdr:col>
      <xdr:colOff>114300</xdr:colOff>
      <xdr:row>38</xdr:row>
      <xdr:rowOff>58172</xdr:rowOff>
    </xdr:to>
    <xdr:cxnSp macro="">
      <xdr:nvCxnSpPr>
        <xdr:cNvPr id="289" name="直線コネクタ 288"/>
        <xdr:cNvCxnSpPr/>
      </xdr:nvCxnSpPr>
      <xdr:spPr>
        <a:xfrm>
          <a:off x="8750300" y="6469118"/>
          <a:ext cx="889000" cy="10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125468</xdr:rowOff>
    </xdr:from>
    <xdr:to>
      <xdr:col>45</xdr:col>
      <xdr:colOff>177800</xdr:colOff>
      <xdr:row>38</xdr:row>
      <xdr:rowOff>29404</xdr:rowOff>
    </xdr:to>
    <xdr:cxnSp macro="">
      <xdr:nvCxnSpPr>
        <xdr:cNvPr id="292" name="直線コネクタ 291"/>
        <xdr:cNvCxnSpPr/>
      </xdr:nvCxnSpPr>
      <xdr:spPr>
        <a:xfrm flipV="1">
          <a:off x="7861300" y="6469118"/>
          <a:ext cx="889000" cy="7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51861</xdr:rowOff>
    </xdr:from>
    <xdr:ext cx="534377" cy="259045"/>
    <xdr:sp macro="" textlink="">
      <xdr:nvSpPr>
        <xdr:cNvPr id="294" name="テキスト ボックス 293"/>
        <xdr:cNvSpPr txBox="1"/>
      </xdr:nvSpPr>
      <xdr:spPr>
        <a:xfrm>
          <a:off x="8483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29404</xdr:rowOff>
    </xdr:from>
    <xdr:to>
      <xdr:col>41</xdr:col>
      <xdr:colOff>50800</xdr:colOff>
      <xdr:row>38</xdr:row>
      <xdr:rowOff>53289</xdr:rowOff>
    </xdr:to>
    <xdr:cxnSp macro="">
      <xdr:nvCxnSpPr>
        <xdr:cNvPr id="295" name="直線コネクタ 294"/>
        <xdr:cNvCxnSpPr/>
      </xdr:nvCxnSpPr>
      <xdr:spPr>
        <a:xfrm flipV="1">
          <a:off x="6972300" y="6544504"/>
          <a:ext cx="889000" cy="2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144688</xdr:rowOff>
    </xdr:from>
    <xdr:to>
      <xdr:col>36</xdr:col>
      <xdr:colOff>165100</xdr:colOff>
      <xdr:row>38</xdr:row>
      <xdr:rowOff>74838</xdr:rowOff>
    </xdr:to>
    <xdr:sp macro="" textlink="">
      <xdr:nvSpPr>
        <xdr:cNvPr id="298" name="フローチャート: 判断 297"/>
        <xdr:cNvSpPr/>
      </xdr:nvSpPr>
      <xdr:spPr>
        <a:xfrm>
          <a:off x="6921500" y="648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91365</xdr:rowOff>
    </xdr:from>
    <xdr:ext cx="534377" cy="259045"/>
    <xdr:sp macro="" textlink="">
      <xdr:nvSpPr>
        <xdr:cNvPr id="299" name="テキスト ボックス 298"/>
        <xdr:cNvSpPr txBox="1"/>
      </xdr:nvSpPr>
      <xdr:spPr>
        <a:xfrm>
          <a:off x="6705111" y="626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10190</xdr:rowOff>
    </xdr:from>
    <xdr:to>
      <xdr:col>55</xdr:col>
      <xdr:colOff>50800</xdr:colOff>
      <xdr:row>37</xdr:row>
      <xdr:rowOff>111790</xdr:rowOff>
    </xdr:to>
    <xdr:sp macro="" textlink="">
      <xdr:nvSpPr>
        <xdr:cNvPr id="305" name="楕円 304"/>
        <xdr:cNvSpPr/>
      </xdr:nvSpPr>
      <xdr:spPr>
        <a:xfrm>
          <a:off x="10426700" y="635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33067</xdr:rowOff>
    </xdr:from>
    <xdr:ext cx="599010" cy="259045"/>
    <xdr:sp macro="" textlink="">
      <xdr:nvSpPr>
        <xdr:cNvPr id="306" name="補助費等該当値テキスト"/>
        <xdr:cNvSpPr txBox="1"/>
      </xdr:nvSpPr>
      <xdr:spPr>
        <a:xfrm>
          <a:off x="10528300" y="620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7372</xdr:rowOff>
    </xdr:from>
    <xdr:to>
      <xdr:col>50</xdr:col>
      <xdr:colOff>165100</xdr:colOff>
      <xdr:row>38</xdr:row>
      <xdr:rowOff>108972</xdr:rowOff>
    </xdr:to>
    <xdr:sp macro="" textlink="">
      <xdr:nvSpPr>
        <xdr:cNvPr id="307" name="楕円 306"/>
        <xdr:cNvSpPr/>
      </xdr:nvSpPr>
      <xdr:spPr>
        <a:xfrm>
          <a:off x="9588500" y="65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100099</xdr:rowOff>
    </xdr:from>
    <xdr:ext cx="534377" cy="259045"/>
    <xdr:sp macro="" textlink="">
      <xdr:nvSpPr>
        <xdr:cNvPr id="308" name="テキスト ボックス 307"/>
        <xdr:cNvSpPr txBox="1"/>
      </xdr:nvSpPr>
      <xdr:spPr>
        <a:xfrm>
          <a:off x="9372111" y="66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74668</xdr:rowOff>
    </xdr:from>
    <xdr:to>
      <xdr:col>46</xdr:col>
      <xdr:colOff>38100</xdr:colOff>
      <xdr:row>38</xdr:row>
      <xdr:rowOff>4818</xdr:rowOff>
    </xdr:to>
    <xdr:sp macro="" textlink="">
      <xdr:nvSpPr>
        <xdr:cNvPr id="309" name="楕円 308"/>
        <xdr:cNvSpPr/>
      </xdr:nvSpPr>
      <xdr:spPr>
        <a:xfrm>
          <a:off x="8699500" y="641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21345</xdr:rowOff>
    </xdr:from>
    <xdr:ext cx="534377" cy="259045"/>
    <xdr:sp macro="" textlink="">
      <xdr:nvSpPr>
        <xdr:cNvPr id="310" name="テキスト ボックス 309"/>
        <xdr:cNvSpPr txBox="1"/>
      </xdr:nvSpPr>
      <xdr:spPr>
        <a:xfrm>
          <a:off x="8483111" y="619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150054</xdr:rowOff>
    </xdr:from>
    <xdr:to>
      <xdr:col>41</xdr:col>
      <xdr:colOff>101600</xdr:colOff>
      <xdr:row>38</xdr:row>
      <xdr:rowOff>80204</xdr:rowOff>
    </xdr:to>
    <xdr:sp macro="" textlink="">
      <xdr:nvSpPr>
        <xdr:cNvPr id="311" name="楕円 310"/>
        <xdr:cNvSpPr/>
      </xdr:nvSpPr>
      <xdr:spPr>
        <a:xfrm>
          <a:off x="7810500" y="649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71331</xdr:rowOff>
    </xdr:from>
    <xdr:ext cx="534377" cy="259045"/>
    <xdr:sp macro="" textlink="">
      <xdr:nvSpPr>
        <xdr:cNvPr id="312" name="テキスト ボックス 311"/>
        <xdr:cNvSpPr txBox="1"/>
      </xdr:nvSpPr>
      <xdr:spPr>
        <a:xfrm>
          <a:off x="7594111" y="658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2489</xdr:rowOff>
    </xdr:from>
    <xdr:to>
      <xdr:col>36</xdr:col>
      <xdr:colOff>165100</xdr:colOff>
      <xdr:row>38</xdr:row>
      <xdr:rowOff>104089</xdr:rowOff>
    </xdr:to>
    <xdr:sp macro="" textlink="">
      <xdr:nvSpPr>
        <xdr:cNvPr id="313" name="楕円 312"/>
        <xdr:cNvSpPr/>
      </xdr:nvSpPr>
      <xdr:spPr>
        <a:xfrm>
          <a:off x="6921500" y="65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95216</xdr:rowOff>
    </xdr:from>
    <xdr:ext cx="534377" cy="259045"/>
    <xdr:sp macro="" textlink="">
      <xdr:nvSpPr>
        <xdr:cNvPr id="314" name="テキスト ボックス 313"/>
        <xdr:cNvSpPr txBox="1"/>
      </xdr:nvSpPr>
      <xdr:spPr>
        <a:xfrm>
          <a:off x="6705111" y="661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34461</xdr:rowOff>
    </xdr:from>
    <xdr:to>
      <xdr:col>55</xdr:col>
      <xdr:colOff>0</xdr:colOff>
      <xdr:row>58</xdr:row>
      <xdr:rowOff>69590</xdr:rowOff>
    </xdr:to>
    <xdr:cxnSp macro="">
      <xdr:nvCxnSpPr>
        <xdr:cNvPr id="341" name="直線コネクタ 340"/>
        <xdr:cNvCxnSpPr/>
      </xdr:nvCxnSpPr>
      <xdr:spPr>
        <a:xfrm>
          <a:off x="9639300" y="9978561"/>
          <a:ext cx="838200" cy="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34461</xdr:rowOff>
    </xdr:from>
    <xdr:to>
      <xdr:col>50</xdr:col>
      <xdr:colOff>114300</xdr:colOff>
      <xdr:row>58</xdr:row>
      <xdr:rowOff>69723</xdr:rowOff>
    </xdr:to>
    <xdr:cxnSp macro="">
      <xdr:nvCxnSpPr>
        <xdr:cNvPr id="344" name="直線コネクタ 343"/>
        <xdr:cNvCxnSpPr/>
      </xdr:nvCxnSpPr>
      <xdr:spPr>
        <a:xfrm flipV="1">
          <a:off x="8750300" y="9978561"/>
          <a:ext cx="889000" cy="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69723</xdr:rowOff>
    </xdr:from>
    <xdr:to>
      <xdr:col>45</xdr:col>
      <xdr:colOff>177800</xdr:colOff>
      <xdr:row>58</xdr:row>
      <xdr:rowOff>82077</xdr:rowOff>
    </xdr:to>
    <xdr:cxnSp macro="">
      <xdr:nvCxnSpPr>
        <xdr:cNvPr id="347" name="直線コネクタ 346"/>
        <xdr:cNvCxnSpPr/>
      </xdr:nvCxnSpPr>
      <xdr:spPr>
        <a:xfrm flipV="1">
          <a:off x="7861300" y="10013823"/>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18997</xdr:rowOff>
    </xdr:from>
    <xdr:to>
      <xdr:col>41</xdr:col>
      <xdr:colOff>50800</xdr:colOff>
      <xdr:row>58</xdr:row>
      <xdr:rowOff>82077</xdr:rowOff>
    </xdr:to>
    <xdr:cxnSp macro="">
      <xdr:nvCxnSpPr>
        <xdr:cNvPr id="350" name="直線コネクタ 349"/>
        <xdr:cNvCxnSpPr/>
      </xdr:nvCxnSpPr>
      <xdr:spPr>
        <a:xfrm>
          <a:off x="6972300" y="9963097"/>
          <a:ext cx="889000" cy="6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8844</xdr:rowOff>
    </xdr:from>
    <xdr:to>
      <xdr:col>36</xdr:col>
      <xdr:colOff>165100</xdr:colOff>
      <xdr:row>58</xdr:row>
      <xdr:rowOff>110444</xdr:rowOff>
    </xdr:to>
    <xdr:sp macro="" textlink="">
      <xdr:nvSpPr>
        <xdr:cNvPr id="353" name="フローチャート: 判断 352"/>
        <xdr:cNvSpPr/>
      </xdr:nvSpPr>
      <xdr:spPr>
        <a:xfrm>
          <a:off x="6921500" y="995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101571</xdr:rowOff>
    </xdr:from>
    <xdr:ext cx="534377" cy="259045"/>
    <xdr:sp macro="" textlink="">
      <xdr:nvSpPr>
        <xdr:cNvPr id="354" name="テキスト ボックス 353"/>
        <xdr:cNvSpPr txBox="1"/>
      </xdr:nvSpPr>
      <xdr:spPr>
        <a:xfrm>
          <a:off x="6705111" y="1004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18790</xdr:rowOff>
    </xdr:from>
    <xdr:to>
      <xdr:col>55</xdr:col>
      <xdr:colOff>50800</xdr:colOff>
      <xdr:row>58</xdr:row>
      <xdr:rowOff>120390</xdr:rowOff>
    </xdr:to>
    <xdr:sp macro="" textlink="">
      <xdr:nvSpPr>
        <xdr:cNvPr id="360" name="楕円 359"/>
        <xdr:cNvSpPr/>
      </xdr:nvSpPr>
      <xdr:spPr>
        <a:xfrm>
          <a:off x="10426700" y="99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139791</xdr:rowOff>
    </xdr:from>
    <xdr:ext cx="534377" cy="259045"/>
    <xdr:sp macro="" textlink="">
      <xdr:nvSpPr>
        <xdr:cNvPr id="361" name="普通建設事業費該当値テキスト"/>
        <xdr:cNvSpPr txBox="1"/>
      </xdr:nvSpPr>
      <xdr:spPr>
        <a:xfrm>
          <a:off x="10528300" y="99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155111</xdr:rowOff>
    </xdr:from>
    <xdr:to>
      <xdr:col>50</xdr:col>
      <xdr:colOff>165100</xdr:colOff>
      <xdr:row>58</xdr:row>
      <xdr:rowOff>85261</xdr:rowOff>
    </xdr:to>
    <xdr:sp macro="" textlink="">
      <xdr:nvSpPr>
        <xdr:cNvPr id="362" name="楕円 361"/>
        <xdr:cNvSpPr/>
      </xdr:nvSpPr>
      <xdr:spPr>
        <a:xfrm>
          <a:off x="9588500" y="99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101788</xdr:rowOff>
    </xdr:from>
    <xdr:ext cx="599010" cy="259045"/>
    <xdr:sp macro="" textlink="">
      <xdr:nvSpPr>
        <xdr:cNvPr id="363" name="テキスト ボックス 362"/>
        <xdr:cNvSpPr txBox="1"/>
      </xdr:nvSpPr>
      <xdr:spPr>
        <a:xfrm>
          <a:off x="9339795" y="970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18923</xdr:rowOff>
    </xdr:from>
    <xdr:to>
      <xdr:col>46</xdr:col>
      <xdr:colOff>38100</xdr:colOff>
      <xdr:row>58</xdr:row>
      <xdr:rowOff>120523</xdr:rowOff>
    </xdr:to>
    <xdr:sp macro="" textlink="">
      <xdr:nvSpPr>
        <xdr:cNvPr id="364" name="楕円 363"/>
        <xdr:cNvSpPr/>
      </xdr:nvSpPr>
      <xdr:spPr>
        <a:xfrm>
          <a:off x="8699500" y="99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111650</xdr:rowOff>
    </xdr:from>
    <xdr:ext cx="534377" cy="259045"/>
    <xdr:sp macro="" textlink="">
      <xdr:nvSpPr>
        <xdr:cNvPr id="365" name="テキスト ボックス 364"/>
        <xdr:cNvSpPr txBox="1"/>
      </xdr:nvSpPr>
      <xdr:spPr>
        <a:xfrm>
          <a:off x="8483111" y="100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31277</xdr:rowOff>
    </xdr:from>
    <xdr:to>
      <xdr:col>41</xdr:col>
      <xdr:colOff>101600</xdr:colOff>
      <xdr:row>58</xdr:row>
      <xdr:rowOff>132877</xdr:rowOff>
    </xdr:to>
    <xdr:sp macro="" textlink="">
      <xdr:nvSpPr>
        <xdr:cNvPr id="366" name="楕円 365"/>
        <xdr:cNvSpPr/>
      </xdr:nvSpPr>
      <xdr:spPr>
        <a:xfrm>
          <a:off x="7810500" y="997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124004</xdr:rowOff>
    </xdr:from>
    <xdr:ext cx="534377" cy="259045"/>
    <xdr:sp macro="" textlink="">
      <xdr:nvSpPr>
        <xdr:cNvPr id="367" name="テキスト ボックス 366"/>
        <xdr:cNvSpPr txBox="1"/>
      </xdr:nvSpPr>
      <xdr:spPr>
        <a:xfrm>
          <a:off x="7594111" y="1006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139647</xdr:rowOff>
    </xdr:from>
    <xdr:to>
      <xdr:col>36</xdr:col>
      <xdr:colOff>165100</xdr:colOff>
      <xdr:row>58</xdr:row>
      <xdr:rowOff>69797</xdr:rowOff>
    </xdr:to>
    <xdr:sp macro="" textlink="">
      <xdr:nvSpPr>
        <xdr:cNvPr id="368" name="楕円 367"/>
        <xdr:cNvSpPr/>
      </xdr:nvSpPr>
      <xdr:spPr>
        <a:xfrm>
          <a:off x="6921500" y="991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86324</xdr:rowOff>
    </xdr:from>
    <xdr:ext cx="599010" cy="259045"/>
    <xdr:sp macro="" textlink="">
      <xdr:nvSpPr>
        <xdr:cNvPr id="369" name="テキスト ボックス 368"/>
        <xdr:cNvSpPr txBox="1"/>
      </xdr:nvSpPr>
      <xdr:spPr>
        <a:xfrm>
          <a:off x="6672795" y="968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137616</xdr:rowOff>
    </xdr:from>
    <xdr:to>
      <xdr:col>55</xdr:col>
      <xdr:colOff>0</xdr:colOff>
      <xdr:row>79</xdr:row>
      <xdr:rowOff>4852</xdr:rowOff>
    </xdr:to>
    <xdr:cxnSp macro="">
      <xdr:nvCxnSpPr>
        <xdr:cNvPr id="398" name="直線コネクタ 397"/>
        <xdr:cNvCxnSpPr/>
      </xdr:nvCxnSpPr>
      <xdr:spPr>
        <a:xfrm>
          <a:off x="9639300" y="13510716"/>
          <a:ext cx="838200" cy="3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137616</xdr:rowOff>
    </xdr:from>
    <xdr:to>
      <xdr:col>50</xdr:col>
      <xdr:colOff>114300</xdr:colOff>
      <xdr:row>79</xdr:row>
      <xdr:rowOff>15765</xdr:rowOff>
    </xdr:to>
    <xdr:cxnSp macro="">
      <xdr:nvCxnSpPr>
        <xdr:cNvPr id="401" name="直線コネクタ 400"/>
        <xdr:cNvCxnSpPr/>
      </xdr:nvCxnSpPr>
      <xdr:spPr>
        <a:xfrm flipV="1">
          <a:off x="8750300" y="13510716"/>
          <a:ext cx="889000" cy="4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93988</xdr:rowOff>
    </xdr:from>
    <xdr:to>
      <xdr:col>45</xdr:col>
      <xdr:colOff>177800</xdr:colOff>
      <xdr:row>79</xdr:row>
      <xdr:rowOff>15765</xdr:rowOff>
    </xdr:to>
    <xdr:cxnSp macro="">
      <xdr:nvCxnSpPr>
        <xdr:cNvPr id="404" name="直線コネクタ 403"/>
        <xdr:cNvCxnSpPr/>
      </xdr:nvCxnSpPr>
      <xdr:spPr>
        <a:xfrm>
          <a:off x="7861300" y="13467088"/>
          <a:ext cx="889000" cy="9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103268</xdr:rowOff>
    </xdr:from>
    <xdr:to>
      <xdr:col>41</xdr:col>
      <xdr:colOff>50800</xdr:colOff>
      <xdr:row>78</xdr:row>
      <xdr:rowOff>93988</xdr:rowOff>
    </xdr:to>
    <xdr:cxnSp macro="">
      <xdr:nvCxnSpPr>
        <xdr:cNvPr id="407" name="直線コネクタ 406"/>
        <xdr:cNvCxnSpPr/>
      </xdr:nvCxnSpPr>
      <xdr:spPr>
        <a:xfrm>
          <a:off x="6972300" y="13304918"/>
          <a:ext cx="889000" cy="16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xdr:rowOff>
    </xdr:from>
    <xdr:to>
      <xdr:col>36</xdr:col>
      <xdr:colOff>165100</xdr:colOff>
      <xdr:row>78</xdr:row>
      <xdr:rowOff>102862</xdr:rowOff>
    </xdr:to>
    <xdr:sp macro="" textlink="">
      <xdr:nvSpPr>
        <xdr:cNvPr id="410" name="フローチャート: 判断 409"/>
        <xdr:cNvSpPr/>
      </xdr:nvSpPr>
      <xdr:spPr>
        <a:xfrm>
          <a:off x="6921500" y="133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93989</xdr:rowOff>
    </xdr:from>
    <xdr:ext cx="534377" cy="259045"/>
    <xdr:sp macro="" textlink="">
      <xdr:nvSpPr>
        <xdr:cNvPr id="411" name="テキスト ボックス 410"/>
        <xdr:cNvSpPr txBox="1"/>
      </xdr:nvSpPr>
      <xdr:spPr>
        <a:xfrm>
          <a:off x="6705111" y="1346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125502</xdr:rowOff>
    </xdr:from>
    <xdr:to>
      <xdr:col>55</xdr:col>
      <xdr:colOff>50800</xdr:colOff>
      <xdr:row>79</xdr:row>
      <xdr:rowOff>55652</xdr:rowOff>
    </xdr:to>
    <xdr:sp macro="" textlink="">
      <xdr:nvSpPr>
        <xdr:cNvPr id="417" name="楕円 416"/>
        <xdr:cNvSpPr/>
      </xdr:nvSpPr>
      <xdr:spPr>
        <a:xfrm>
          <a:off x="10426700" y="134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40429</xdr:rowOff>
    </xdr:from>
    <xdr:ext cx="534377" cy="259045"/>
    <xdr:sp macro="" textlink="">
      <xdr:nvSpPr>
        <xdr:cNvPr id="418" name="普通建設事業費 （ うち新規整備　）該当値テキスト"/>
        <xdr:cNvSpPr txBox="1"/>
      </xdr:nvSpPr>
      <xdr:spPr>
        <a:xfrm>
          <a:off x="10528300" y="134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86816</xdr:rowOff>
    </xdr:from>
    <xdr:to>
      <xdr:col>50</xdr:col>
      <xdr:colOff>165100</xdr:colOff>
      <xdr:row>79</xdr:row>
      <xdr:rowOff>16966</xdr:rowOff>
    </xdr:to>
    <xdr:sp macro="" textlink="">
      <xdr:nvSpPr>
        <xdr:cNvPr id="419" name="楕円 418"/>
        <xdr:cNvSpPr/>
      </xdr:nvSpPr>
      <xdr:spPr>
        <a:xfrm>
          <a:off x="9588500" y="1345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8093</xdr:rowOff>
    </xdr:from>
    <xdr:ext cx="534377" cy="259045"/>
    <xdr:sp macro="" textlink="">
      <xdr:nvSpPr>
        <xdr:cNvPr id="420" name="テキスト ボックス 419"/>
        <xdr:cNvSpPr txBox="1"/>
      </xdr:nvSpPr>
      <xdr:spPr>
        <a:xfrm>
          <a:off x="9372111" y="1355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136415</xdr:rowOff>
    </xdr:from>
    <xdr:to>
      <xdr:col>46</xdr:col>
      <xdr:colOff>38100</xdr:colOff>
      <xdr:row>79</xdr:row>
      <xdr:rowOff>66565</xdr:rowOff>
    </xdr:to>
    <xdr:sp macro="" textlink="">
      <xdr:nvSpPr>
        <xdr:cNvPr id="421" name="楕円 420"/>
        <xdr:cNvSpPr/>
      </xdr:nvSpPr>
      <xdr:spPr>
        <a:xfrm>
          <a:off x="8699500" y="135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57692</xdr:rowOff>
    </xdr:from>
    <xdr:ext cx="469744" cy="259045"/>
    <xdr:sp macro="" textlink="">
      <xdr:nvSpPr>
        <xdr:cNvPr id="422" name="テキスト ボックス 421"/>
        <xdr:cNvSpPr txBox="1"/>
      </xdr:nvSpPr>
      <xdr:spPr>
        <a:xfrm>
          <a:off x="8515428" y="136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43188</xdr:rowOff>
    </xdr:from>
    <xdr:to>
      <xdr:col>41</xdr:col>
      <xdr:colOff>101600</xdr:colOff>
      <xdr:row>78</xdr:row>
      <xdr:rowOff>144788</xdr:rowOff>
    </xdr:to>
    <xdr:sp macro="" textlink="">
      <xdr:nvSpPr>
        <xdr:cNvPr id="423" name="楕円 422"/>
        <xdr:cNvSpPr/>
      </xdr:nvSpPr>
      <xdr:spPr>
        <a:xfrm>
          <a:off x="7810500" y="134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135915</xdr:rowOff>
    </xdr:from>
    <xdr:ext cx="534377" cy="259045"/>
    <xdr:sp macro="" textlink="">
      <xdr:nvSpPr>
        <xdr:cNvPr id="424" name="テキスト ボックス 423"/>
        <xdr:cNvSpPr txBox="1"/>
      </xdr:nvSpPr>
      <xdr:spPr>
        <a:xfrm>
          <a:off x="7594111" y="135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52468</xdr:rowOff>
    </xdr:from>
    <xdr:to>
      <xdr:col>36</xdr:col>
      <xdr:colOff>165100</xdr:colOff>
      <xdr:row>77</xdr:row>
      <xdr:rowOff>154068</xdr:rowOff>
    </xdr:to>
    <xdr:sp macro="" textlink="">
      <xdr:nvSpPr>
        <xdr:cNvPr id="425" name="楕円 424"/>
        <xdr:cNvSpPr/>
      </xdr:nvSpPr>
      <xdr:spPr>
        <a:xfrm>
          <a:off x="6921500" y="1325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170595</xdr:rowOff>
    </xdr:from>
    <xdr:ext cx="534377" cy="259045"/>
    <xdr:sp macro="" textlink="">
      <xdr:nvSpPr>
        <xdr:cNvPr id="426" name="テキスト ボックス 425"/>
        <xdr:cNvSpPr txBox="1"/>
      </xdr:nvSpPr>
      <xdr:spPr>
        <a:xfrm>
          <a:off x="6705111" y="1302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157874</xdr:rowOff>
    </xdr:from>
    <xdr:to>
      <xdr:col>55</xdr:col>
      <xdr:colOff>0</xdr:colOff>
      <xdr:row>99</xdr:row>
      <xdr:rowOff>30212</xdr:rowOff>
    </xdr:to>
    <xdr:cxnSp macro="">
      <xdr:nvCxnSpPr>
        <xdr:cNvPr id="457" name="直線コネクタ 456"/>
        <xdr:cNvCxnSpPr/>
      </xdr:nvCxnSpPr>
      <xdr:spPr>
        <a:xfrm>
          <a:off x="9639300" y="16959974"/>
          <a:ext cx="838200" cy="4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157874</xdr:rowOff>
    </xdr:from>
    <xdr:to>
      <xdr:col>50</xdr:col>
      <xdr:colOff>114300</xdr:colOff>
      <xdr:row>99</xdr:row>
      <xdr:rowOff>5023</xdr:rowOff>
    </xdr:to>
    <xdr:cxnSp macro="">
      <xdr:nvCxnSpPr>
        <xdr:cNvPr id="460" name="直線コネクタ 459"/>
        <xdr:cNvCxnSpPr/>
      </xdr:nvCxnSpPr>
      <xdr:spPr>
        <a:xfrm flipV="1">
          <a:off x="8750300" y="16959974"/>
          <a:ext cx="889000" cy="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5023</xdr:rowOff>
    </xdr:from>
    <xdr:to>
      <xdr:col>45</xdr:col>
      <xdr:colOff>177800</xdr:colOff>
      <xdr:row>99</xdr:row>
      <xdr:rowOff>67954</xdr:rowOff>
    </xdr:to>
    <xdr:cxnSp macro="">
      <xdr:nvCxnSpPr>
        <xdr:cNvPr id="463" name="直線コネクタ 462"/>
        <xdr:cNvCxnSpPr/>
      </xdr:nvCxnSpPr>
      <xdr:spPr>
        <a:xfrm flipV="1">
          <a:off x="7861300" y="16978573"/>
          <a:ext cx="889000" cy="6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68880</xdr:rowOff>
    </xdr:from>
    <xdr:ext cx="534377" cy="259045"/>
    <xdr:sp macro="" textlink="">
      <xdr:nvSpPr>
        <xdr:cNvPr id="465" name="テキスト ボックス 464"/>
        <xdr:cNvSpPr txBox="1"/>
      </xdr:nvSpPr>
      <xdr:spPr>
        <a:xfrm>
          <a:off x="8483111" y="1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23475</xdr:rowOff>
    </xdr:from>
    <xdr:to>
      <xdr:col>41</xdr:col>
      <xdr:colOff>50800</xdr:colOff>
      <xdr:row>99</xdr:row>
      <xdr:rowOff>67954</xdr:rowOff>
    </xdr:to>
    <xdr:cxnSp macro="">
      <xdr:nvCxnSpPr>
        <xdr:cNvPr id="466" name="直線コネクタ 465"/>
        <xdr:cNvCxnSpPr/>
      </xdr:nvCxnSpPr>
      <xdr:spPr>
        <a:xfrm>
          <a:off x="6972300" y="16997025"/>
          <a:ext cx="889000" cy="4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171382</xdr:rowOff>
    </xdr:from>
    <xdr:to>
      <xdr:col>36</xdr:col>
      <xdr:colOff>165100</xdr:colOff>
      <xdr:row>99</xdr:row>
      <xdr:rowOff>101532</xdr:rowOff>
    </xdr:to>
    <xdr:sp macro="" textlink="">
      <xdr:nvSpPr>
        <xdr:cNvPr id="469" name="フローチャート: 判断 468"/>
        <xdr:cNvSpPr/>
      </xdr:nvSpPr>
      <xdr:spPr>
        <a:xfrm>
          <a:off x="6921500" y="1697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92659</xdr:rowOff>
    </xdr:from>
    <xdr:ext cx="534377" cy="259045"/>
    <xdr:sp macro="" textlink="">
      <xdr:nvSpPr>
        <xdr:cNvPr id="470" name="テキスト ボックス 469"/>
        <xdr:cNvSpPr txBox="1"/>
      </xdr:nvSpPr>
      <xdr:spPr>
        <a:xfrm>
          <a:off x="6705111" y="170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150862</xdr:rowOff>
    </xdr:from>
    <xdr:to>
      <xdr:col>55</xdr:col>
      <xdr:colOff>50800</xdr:colOff>
      <xdr:row>99</xdr:row>
      <xdr:rowOff>81012</xdr:rowOff>
    </xdr:to>
    <xdr:sp macro="" textlink="">
      <xdr:nvSpPr>
        <xdr:cNvPr id="476" name="楕円 475"/>
        <xdr:cNvSpPr/>
      </xdr:nvSpPr>
      <xdr:spPr>
        <a:xfrm>
          <a:off x="10426700" y="169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93864</xdr:rowOff>
    </xdr:from>
    <xdr:ext cx="534377" cy="259045"/>
    <xdr:sp macro="" textlink="">
      <xdr:nvSpPr>
        <xdr:cNvPr id="477" name="普通建設事業費 （ うち更新整備　）該当値テキスト"/>
        <xdr:cNvSpPr txBox="1"/>
      </xdr:nvSpPr>
      <xdr:spPr>
        <a:xfrm>
          <a:off x="10528300" y="168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107074</xdr:rowOff>
    </xdr:from>
    <xdr:to>
      <xdr:col>50</xdr:col>
      <xdr:colOff>165100</xdr:colOff>
      <xdr:row>99</xdr:row>
      <xdr:rowOff>37224</xdr:rowOff>
    </xdr:to>
    <xdr:sp macro="" textlink="">
      <xdr:nvSpPr>
        <xdr:cNvPr id="478" name="楕円 477"/>
        <xdr:cNvSpPr/>
      </xdr:nvSpPr>
      <xdr:spPr>
        <a:xfrm>
          <a:off x="9588500" y="169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53751</xdr:rowOff>
    </xdr:from>
    <xdr:ext cx="534377" cy="259045"/>
    <xdr:sp macro="" textlink="">
      <xdr:nvSpPr>
        <xdr:cNvPr id="479" name="テキスト ボックス 478"/>
        <xdr:cNvSpPr txBox="1"/>
      </xdr:nvSpPr>
      <xdr:spPr>
        <a:xfrm>
          <a:off x="9372111" y="166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125673</xdr:rowOff>
    </xdr:from>
    <xdr:to>
      <xdr:col>46</xdr:col>
      <xdr:colOff>38100</xdr:colOff>
      <xdr:row>99</xdr:row>
      <xdr:rowOff>55823</xdr:rowOff>
    </xdr:to>
    <xdr:sp macro="" textlink="">
      <xdr:nvSpPr>
        <xdr:cNvPr id="480" name="楕円 479"/>
        <xdr:cNvSpPr/>
      </xdr:nvSpPr>
      <xdr:spPr>
        <a:xfrm>
          <a:off x="8699500" y="1692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72350</xdr:rowOff>
    </xdr:from>
    <xdr:ext cx="534377" cy="259045"/>
    <xdr:sp macro="" textlink="">
      <xdr:nvSpPr>
        <xdr:cNvPr id="481" name="テキスト ボックス 480"/>
        <xdr:cNvSpPr txBox="1"/>
      </xdr:nvSpPr>
      <xdr:spPr>
        <a:xfrm>
          <a:off x="8483111" y="1670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17154</xdr:rowOff>
    </xdr:from>
    <xdr:to>
      <xdr:col>41</xdr:col>
      <xdr:colOff>101600</xdr:colOff>
      <xdr:row>99</xdr:row>
      <xdr:rowOff>118754</xdr:rowOff>
    </xdr:to>
    <xdr:sp macro="" textlink="">
      <xdr:nvSpPr>
        <xdr:cNvPr id="482" name="楕円 481"/>
        <xdr:cNvSpPr/>
      </xdr:nvSpPr>
      <xdr:spPr>
        <a:xfrm>
          <a:off x="7810500" y="1699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109881</xdr:rowOff>
    </xdr:from>
    <xdr:ext cx="534377" cy="259045"/>
    <xdr:sp macro="" textlink="">
      <xdr:nvSpPr>
        <xdr:cNvPr id="483" name="テキスト ボックス 482"/>
        <xdr:cNvSpPr txBox="1"/>
      </xdr:nvSpPr>
      <xdr:spPr>
        <a:xfrm>
          <a:off x="7594111" y="1708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144125</xdr:rowOff>
    </xdr:from>
    <xdr:to>
      <xdr:col>36</xdr:col>
      <xdr:colOff>165100</xdr:colOff>
      <xdr:row>99</xdr:row>
      <xdr:rowOff>74275</xdr:rowOff>
    </xdr:to>
    <xdr:sp macro="" textlink="">
      <xdr:nvSpPr>
        <xdr:cNvPr id="484" name="楕円 483"/>
        <xdr:cNvSpPr/>
      </xdr:nvSpPr>
      <xdr:spPr>
        <a:xfrm>
          <a:off x="6921500" y="169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90802</xdr:rowOff>
    </xdr:from>
    <xdr:ext cx="534377" cy="259045"/>
    <xdr:sp macro="" textlink="">
      <xdr:nvSpPr>
        <xdr:cNvPr id="485" name="テキスト ボックス 484"/>
        <xdr:cNvSpPr txBox="1"/>
      </xdr:nvSpPr>
      <xdr:spPr>
        <a:xfrm>
          <a:off x="6705111" y="1672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39704</xdr:rowOff>
    </xdr:from>
    <xdr:to>
      <xdr:col>85</xdr:col>
      <xdr:colOff>127000</xdr:colOff>
      <xdr:row>39</xdr:row>
      <xdr:rowOff>70565</xdr:rowOff>
    </xdr:to>
    <xdr:cxnSp macro="">
      <xdr:nvCxnSpPr>
        <xdr:cNvPr id="516" name="直線コネクタ 515"/>
        <xdr:cNvCxnSpPr/>
      </xdr:nvCxnSpPr>
      <xdr:spPr>
        <a:xfrm flipV="1">
          <a:off x="15481300" y="6383354"/>
          <a:ext cx="838200" cy="3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97241</xdr:rowOff>
    </xdr:from>
    <xdr:ext cx="469744" cy="259045"/>
    <xdr:sp macro="" textlink="">
      <xdr:nvSpPr>
        <xdr:cNvPr id="517" name="災害復旧事業費平均値テキスト"/>
        <xdr:cNvSpPr txBox="1"/>
      </xdr:nvSpPr>
      <xdr:spPr>
        <a:xfrm>
          <a:off x="16370300" y="661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67963</xdr:rowOff>
    </xdr:from>
    <xdr:to>
      <xdr:col>81</xdr:col>
      <xdr:colOff>50800</xdr:colOff>
      <xdr:row>39</xdr:row>
      <xdr:rowOff>70565</xdr:rowOff>
    </xdr:to>
    <xdr:cxnSp macro="">
      <xdr:nvCxnSpPr>
        <xdr:cNvPr id="519" name="直線コネクタ 518"/>
        <xdr:cNvCxnSpPr/>
      </xdr:nvCxnSpPr>
      <xdr:spPr>
        <a:xfrm>
          <a:off x="14592300" y="6754513"/>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67963</xdr:rowOff>
    </xdr:from>
    <xdr:to>
      <xdr:col>76</xdr:col>
      <xdr:colOff>114300</xdr:colOff>
      <xdr:row>39</xdr:row>
      <xdr:rowOff>98465</xdr:rowOff>
    </xdr:to>
    <xdr:cxnSp macro="">
      <xdr:nvCxnSpPr>
        <xdr:cNvPr id="522" name="直線コネクタ 521"/>
        <xdr:cNvCxnSpPr/>
      </xdr:nvCxnSpPr>
      <xdr:spPr>
        <a:xfrm flipV="1">
          <a:off x="13703300" y="6754513"/>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95831</xdr:rowOff>
    </xdr:from>
    <xdr:to>
      <xdr:col>71</xdr:col>
      <xdr:colOff>177800</xdr:colOff>
      <xdr:row>39</xdr:row>
      <xdr:rowOff>98465</xdr:rowOff>
    </xdr:to>
    <xdr:cxnSp macro="">
      <xdr:nvCxnSpPr>
        <xdr:cNvPr id="525" name="直線コネクタ 524"/>
        <xdr:cNvCxnSpPr/>
      </xdr:nvCxnSpPr>
      <xdr:spPr>
        <a:xfrm>
          <a:off x="12814300" y="6782381"/>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149327</xdr:rowOff>
    </xdr:from>
    <xdr:to>
      <xdr:col>67</xdr:col>
      <xdr:colOff>101600</xdr:colOff>
      <xdr:row>39</xdr:row>
      <xdr:rowOff>79477</xdr:rowOff>
    </xdr:to>
    <xdr:sp macro="" textlink="">
      <xdr:nvSpPr>
        <xdr:cNvPr id="528" name="フローチャート: 判断 527"/>
        <xdr:cNvSpPr/>
      </xdr:nvSpPr>
      <xdr:spPr>
        <a:xfrm>
          <a:off x="12763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96004</xdr:rowOff>
    </xdr:from>
    <xdr:ext cx="469744" cy="259045"/>
    <xdr:sp macro="" textlink="">
      <xdr:nvSpPr>
        <xdr:cNvPr id="529" name="テキスト ボックス 528"/>
        <xdr:cNvSpPr txBox="1"/>
      </xdr:nvSpPr>
      <xdr:spPr>
        <a:xfrm>
          <a:off x="12579428"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160354</xdr:rowOff>
    </xdr:from>
    <xdr:to>
      <xdr:col>85</xdr:col>
      <xdr:colOff>177800</xdr:colOff>
      <xdr:row>37</xdr:row>
      <xdr:rowOff>90504</xdr:rowOff>
    </xdr:to>
    <xdr:sp macro="" textlink="">
      <xdr:nvSpPr>
        <xdr:cNvPr id="535" name="楕円 534"/>
        <xdr:cNvSpPr/>
      </xdr:nvSpPr>
      <xdr:spPr>
        <a:xfrm>
          <a:off x="16268700" y="63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11781</xdr:rowOff>
    </xdr:from>
    <xdr:ext cx="534377" cy="259045"/>
    <xdr:sp macro="" textlink="">
      <xdr:nvSpPr>
        <xdr:cNvPr id="536" name="災害復旧事業費該当値テキスト"/>
        <xdr:cNvSpPr txBox="1"/>
      </xdr:nvSpPr>
      <xdr:spPr>
        <a:xfrm>
          <a:off x="16370300" y="61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19765</xdr:rowOff>
    </xdr:from>
    <xdr:to>
      <xdr:col>81</xdr:col>
      <xdr:colOff>101600</xdr:colOff>
      <xdr:row>39</xdr:row>
      <xdr:rowOff>121365</xdr:rowOff>
    </xdr:to>
    <xdr:sp macro="" textlink="">
      <xdr:nvSpPr>
        <xdr:cNvPr id="537" name="楕円 536"/>
        <xdr:cNvSpPr/>
      </xdr:nvSpPr>
      <xdr:spPr>
        <a:xfrm>
          <a:off x="15430500" y="67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112492</xdr:rowOff>
    </xdr:from>
    <xdr:ext cx="469744" cy="259045"/>
    <xdr:sp macro="" textlink="">
      <xdr:nvSpPr>
        <xdr:cNvPr id="538" name="テキスト ボックス 537"/>
        <xdr:cNvSpPr txBox="1"/>
      </xdr:nvSpPr>
      <xdr:spPr>
        <a:xfrm>
          <a:off x="15246428" y="67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17163</xdr:rowOff>
    </xdr:from>
    <xdr:to>
      <xdr:col>76</xdr:col>
      <xdr:colOff>165100</xdr:colOff>
      <xdr:row>39</xdr:row>
      <xdr:rowOff>118763</xdr:rowOff>
    </xdr:to>
    <xdr:sp macro="" textlink="">
      <xdr:nvSpPr>
        <xdr:cNvPr id="539" name="楕円 538"/>
        <xdr:cNvSpPr/>
      </xdr:nvSpPr>
      <xdr:spPr>
        <a:xfrm>
          <a:off x="14541500" y="670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109890</xdr:rowOff>
    </xdr:from>
    <xdr:ext cx="469744" cy="259045"/>
    <xdr:sp macro="" textlink="">
      <xdr:nvSpPr>
        <xdr:cNvPr id="540" name="テキスト ボックス 539"/>
        <xdr:cNvSpPr txBox="1"/>
      </xdr:nvSpPr>
      <xdr:spPr>
        <a:xfrm>
          <a:off x="14357428" y="67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47665</xdr:rowOff>
    </xdr:from>
    <xdr:to>
      <xdr:col>72</xdr:col>
      <xdr:colOff>38100</xdr:colOff>
      <xdr:row>39</xdr:row>
      <xdr:rowOff>149265</xdr:rowOff>
    </xdr:to>
    <xdr:sp macro="" textlink="">
      <xdr:nvSpPr>
        <xdr:cNvPr id="541" name="楕円 540"/>
        <xdr:cNvSpPr/>
      </xdr:nvSpPr>
      <xdr:spPr>
        <a:xfrm>
          <a:off x="13652500" y="67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140392</xdr:rowOff>
    </xdr:from>
    <xdr:ext cx="313932" cy="259045"/>
    <xdr:sp macro="" textlink="">
      <xdr:nvSpPr>
        <xdr:cNvPr id="542" name="テキスト ボックス 541"/>
        <xdr:cNvSpPr txBox="1"/>
      </xdr:nvSpPr>
      <xdr:spPr>
        <a:xfrm>
          <a:off x="13546333" y="6826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45031</xdr:rowOff>
    </xdr:from>
    <xdr:to>
      <xdr:col>67</xdr:col>
      <xdr:colOff>101600</xdr:colOff>
      <xdr:row>39</xdr:row>
      <xdr:rowOff>146631</xdr:rowOff>
    </xdr:to>
    <xdr:sp macro="" textlink="">
      <xdr:nvSpPr>
        <xdr:cNvPr id="543" name="楕円 542"/>
        <xdr:cNvSpPr/>
      </xdr:nvSpPr>
      <xdr:spPr>
        <a:xfrm>
          <a:off x="12763500" y="673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137758</xdr:rowOff>
    </xdr:from>
    <xdr:ext cx="378565" cy="259045"/>
    <xdr:sp macro="" textlink="">
      <xdr:nvSpPr>
        <xdr:cNvPr id="544" name="テキスト ボックス 543"/>
        <xdr:cNvSpPr txBox="1"/>
      </xdr:nvSpPr>
      <xdr:spPr>
        <a:xfrm>
          <a:off x="12625017" y="682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157173</xdr:rowOff>
    </xdr:from>
    <xdr:to>
      <xdr:col>85</xdr:col>
      <xdr:colOff>127000</xdr:colOff>
      <xdr:row>77</xdr:row>
      <xdr:rowOff>46591</xdr:rowOff>
    </xdr:to>
    <xdr:cxnSp macro="">
      <xdr:nvCxnSpPr>
        <xdr:cNvPr id="622" name="直線コネクタ 621"/>
        <xdr:cNvCxnSpPr/>
      </xdr:nvCxnSpPr>
      <xdr:spPr>
        <a:xfrm flipV="1">
          <a:off x="15481300" y="13187373"/>
          <a:ext cx="838200" cy="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46591</xdr:rowOff>
    </xdr:from>
    <xdr:to>
      <xdr:col>81</xdr:col>
      <xdr:colOff>50800</xdr:colOff>
      <xdr:row>77</xdr:row>
      <xdr:rowOff>82055</xdr:rowOff>
    </xdr:to>
    <xdr:cxnSp macro="">
      <xdr:nvCxnSpPr>
        <xdr:cNvPr id="625" name="直線コネクタ 624"/>
        <xdr:cNvCxnSpPr/>
      </xdr:nvCxnSpPr>
      <xdr:spPr>
        <a:xfrm flipV="1">
          <a:off x="14592300" y="13248241"/>
          <a:ext cx="889000" cy="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82055</xdr:rowOff>
    </xdr:from>
    <xdr:to>
      <xdr:col>76</xdr:col>
      <xdr:colOff>114300</xdr:colOff>
      <xdr:row>77</xdr:row>
      <xdr:rowOff>89942</xdr:rowOff>
    </xdr:to>
    <xdr:cxnSp macro="">
      <xdr:nvCxnSpPr>
        <xdr:cNvPr id="628" name="直線コネクタ 627"/>
        <xdr:cNvCxnSpPr/>
      </xdr:nvCxnSpPr>
      <xdr:spPr>
        <a:xfrm flipV="1">
          <a:off x="13703300" y="13283705"/>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89942</xdr:rowOff>
    </xdr:from>
    <xdr:to>
      <xdr:col>71</xdr:col>
      <xdr:colOff>177800</xdr:colOff>
      <xdr:row>77</xdr:row>
      <xdr:rowOff>105631</xdr:rowOff>
    </xdr:to>
    <xdr:cxnSp macro="">
      <xdr:nvCxnSpPr>
        <xdr:cNvPr id="631" name="直線コネクタ 630"/>
        <xdr:cNvCxnSpPr/>
      </xdr:nvCxnSpPr>
      <xdr:spPr>
        <a:xfrm flipV="1">
          <a:off x="12814300" y="13291592"/>
          <a:ext cx="889000" cy="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135268</xdr:rowOff>
    </xdr:from>
    <xdr:to>
      <xdr:col>67</xdr:col>
      <xdr:colOff>101600</xdr:colOff>
      <xdr:row>77</xdr:row>
      <xdr:rowOff>65418</xdr:rowOff>
    </xdr:to>
    <xdr:sp macro="" textlink="">
      <xdr:nvSpPr>
        <xdr:cNvPr id="634" name="フローチャート: 判断 633"/>
        <xdr:cNvSpPr/>
      </xdr:nvSpPr>
      <xdr:spPr>
        <a:xfrm>
          <a:off x="12763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81945</xdr:rowOff>
    </xdr:from>
    <xdr:ext cx="534377" cy="259045"/>
    <xdr:sp macro="" textlink="">
      <xdr:nvSpPr>
        <xdr:cNvPr id="635" name="テキスト ボックス 634"/>
        <xdr:cNvSpPr txBox="1"/>
      </xdr:nvSpPr>
      <xdr:spPr>
        <a:xfrm>
          <a:off x="12547111" y="129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106373</xdr:rowOff>
    </xdr:from>
    <xdr:to>
      <xdr:col>85</xdr:col>
      <xdr:colOff>177800</xdr:colOff>
      <xdr:row>77</xdr:row>
      <xdr:rowOff>36523</xdr:rowOff>
    </xdr:to>
    <xdr:sp macro="" textlink="">
      <xdr:nvSpPr>
        <xdr:cNvPr id="641" name="楕円 640"/>
        <xdr:cNvSpPr/>
      </xdr:nvSpPr>
      <xdr:spPr>
        <a:xfrm>
          <a:off x="16268700" y="1313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84800</xdr:rowOff>
    </xdr:from>
    <xdr:ext cx="534377" cy="259045"/>
    <xdr:sp macro="" textlink="">
      <xdr:nvSpPr>
        <xdr:cNvPr id="642" name="公債費該当値テキスト"/>
        <xdr:cNvSpPr txBox="1"/>
      </xdr:nvSpPr>
      <xdr:spPr>
        <a:xfrm>
          <a:off x="16370300" y="1311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167241</xdr:rowOff>
    </xdr:from>
    <xdr:to>
      <xdr:col>81</xdr:col>
      <xdr:colOff>101600</xdr:colOff>
      <xdr:row>77</xdr:row>
      <xdr:rowOff>97391</xdr:rowOff>
    </xdr:to>
    <xdr:sp macro="" textlink="">
      <xdr:nvSpPr>
        <xdr:cNvPr id="643" name="楕円 642"/>
        <xdr:cNvSpPr/>
      </xdr:nvSpPr>
      <xdr:spPr>
        <a:xfrm>
          <a:off x="15430500" y="131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88518</xdr:rowOff>
    </xdr:from>
    <xdr:ext cx="534377" cy="259045"/>
    <xdr:sp macro="" textlink="">
      <xdr:nvSpPr>
        <xdr:cNvPr id="644" name="テキスト ボックス 643"/>
        <xdr:cNvSpPr txBox="1"/>
      </xdr:nvSpPr>
      <xdr:spPr>
        <a:xfrm>
          <a:off x="15214111" y="132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31255</xdr:rowOff>
    </xdr:from>
    <xdr:to>
      <xdr:col>76</xdr:col>
      <xdr:colOff>165100</xdr:colOff>
      <xdr:row>77</xdr:row>
      <xdr:rowOff>132855</xdr:rowOff>
    </xdr:to>
    <xdr:sp macro="" textlink="">
      <xdr:nvSpPr>
        <xdr:cNvPr id="645" name="楕円 644"/>
        <xdr:cNvSpPr/>
      </xdr:nvSpPr>
      <xdr:spPr>
        <a:xfrm>
          <a:off x="14541500" y="132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123982</xdr:rowOff>
    </xdr:from>
    <xdr:ext cx="534377" cy="259045"/>
    <xdr:sp macro="" textlink="">
      <xdr:nvSpPr>
        <xdr:cNvPr id="646" name="テキスト ボックス 645"/>
        <xdr:cNvSpPr txBox="1"/>
      </xdr:nvSpPr>
      <xdr:spPr>
        <a:xfrm>
          <a:off x="14325111" y="133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39142</xdr:rowOff>
    </xdr:from>
    <xdr:to>
      <xdr:col>72</xdr:col>
      <xdr:colOff>38100</xdr:colOff>
      <xdr:row>77</xdr:row>
      <xdr:rowOff>140742</xdr:rowOff>
    </xdr:to>
    <xdr:sp macro="" textlink="">
      <xdr:nvSpPr>
        <xdr:cNvPr id="647" name="楕円 646"/>
        <xdr:cNvSpPr/>
      </xdr:nvSpPr>
      <xdr:spPr>
        <a:xfrm>
          <a:off x="13652500" y="132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131869</xdr:rowOff>
    </xdr:from>
    <xdr:ext cx="534377" cy="259045"/>
    <xdr:sp macro="" textlink="">
      <xdr:nvSpPr>
        <xdr:cNvPr id="648" name="テキスト ボックス 647"/>
        <xdr:cNvSpPr txBox="1"/>
      </xdr:nvSpPr>
      <xdr:spPr>
        <a:xfrm>
          <a:off x="13436111" y="133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54831</xdr:rowOff>
    </xdr:from>
    <xdr:to>
      <xdr:col>67</xdr:col>
      <xdr:colOff>101600</xdr:colOff>
      <xdr:row>77</xdr:row>
      <xdr:rowOff>156431</xdr:rowOff>
    </xdr:to>
    <xdr:sp macro="" textlink="">
      <xdr:nvSpPr>
        <xdr:cNvPr id="649" name="楕円 648"/>
        <xdr:cNvSpPr/>
      </xdr:nvSpPr>
      <xdr:spPr>
        <a:xfrm>
          <a:off x="12763500" y="132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147558</xdr:rowOff>
    </xdr:from>
    <xdr:ext cx="534377" cy="259045"/>
    <xdr:sp macro="" textlink="">
      <xdr:nvSpPr>
        <xdr:cNvPr id="650" name="テキスト ボックス 649"/>
        <xdr:cNvSpPr txBox="1"/>
      </xdr:nvSpPr>
      <xdr:spPr>
        <a:xfrm>
          <a:off x="12547111" y="1334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169456</xdr:rowOff>
    </xdr:from>
    <xdr:to>
      <xdr:col>85</xdr:col>
      <xdr:colOff>127000</xdr:colOff>
      <xdr:row>98</xdr:row>
      <xdr:rowOff>49738</xdr:rowOff>
    </xdr:to>
    <xdr:cxnSp macro="">
      <xdr:nvCxnSpPr>
        <xdr:cNvPr id="679" name="直線コネクタ 678"/>
        <xdr:cNvCxnSpPr/>
      </xdr:nvCxnSpPr>
      <xdr:spPr>
        <a:xfrm>
          <a:off x="15481300" y="16285756"/>
          <a:ext cx="838200" cy="56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155496</xdr:rowOff>
    </xdr:from>
    <xdr:to>
      <xdr:col>81</xdr:col>
      <xdr:colOff>50800</xdr:colOff>
      <xdr:row>94</xdr:row>
      <xdr:rowOff>169456</xdr:rowOff>
    </xdr:to>
    <xdr:cxnSp macro="">
      <xdr:nvCxnSpPr>
        <xdr:cNvPr id="682" name="直線コネクタ 681"/>
        <xdr:cNvCxnSpPr/>
      </xdr:nvCxnSpPr>
      <xdr:spPr>
        <a:xfrm>
          <a:off x="14592300" y="16100346"/>
          <a:ext cx="889000" cy="18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84" name="テキスト ボックス 683"/>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155496</xdr:rowOff>
    </xdr:from>
    <xdr:to>
      <xdr:col>76</xdr:col>
      <xdr:colOff>114300</xdr:colOff>
      <xdr:row>97</xdr:row>
      <xdr:rowOff>8826</xdr:rowOff>
    </xdr:to>
    <xdr:cxnSp macro="">
      <xdr:nvCxnSpPr>
        <xdr:cNvPr id="685" name="直線コネクタ 684"/>
        <xdr:cNvCxnSpPr/>
      </xdr:nvCxnSpPr>
      <xdr:spPr>
        <a:xfrm flipV="1">
          <a:off x="13703300" y="16100346"/>
          <a:ext cx="889000" cy="53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87" name="テキスト ボックス 686"/>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8826</xdr:rowOff>
    </xdr:from>
    <xdr:to>
      <xdr:col>71</xdr:col>
      <xdr:colOff>177800</xdr:colOff>
      <xdr:row>97</xdr:row>
      <xdr:rowOff>156471</xdr:rowOff>
    </xdr:to>
    <xdr:cxnSp macro="">
      <xdr:nvCxnSpPr>
        <xdr:cNvPr id="688" name="直線コネクタ 687"/>
        <xdr:cNvCxnSpPr/>
      </xdr:nvCxnSpPr>
      <xdr:spPr>
        <a:xfrm flipV="1">
          <a:off x="12814300" y="16639476"/>
          <a:ext cx="889000" cy="14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9942</xdr:rowOff>
    </xdr:from>
    <xdr:to>
      <xdr:col>67</xdr:col>
      <xdr:colOff>101600</xdr:colOff>
      <xdr:row>98</xdr:row>
      <xdr:rowOff>111542</xdr:rowOff>
    </xdr:to>
    <xdr:sp macro="" textlink="">
      <xdr:nvSpPr>
        <xdr:cNvPr id="691" name="フローチャート: 判断 690"/>
        <xdr:cNvSpPr/>
      </xdr:nvSpPr>
      <xdr:spPr>
        <a:xfrm>
          <a:off x="12763500" y="1681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102669</xdr:rowOff>
    </xdr:from>
    <xdr:ext cx="534377" cy="259045"/>
    <xdr:sp macro="" textlink="">
      <xdr:nvSpPr>
        <xdr:cNvPr id="692" name="テキスト ボックス 691"/>
        <xdr:cNvSpPr txBox="1"/>
      </xdr:nvSpPr>
      <xdr:spPr>
        <a:xfrm>
          <a:off x="12547111" y="169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170388</xdr:rowOff>
    </xdr:from>
    <xdr:to>
      <xdr:col>85</xdr:col>
      <xdr:colOff>177800</xdr:colOff>
      <xdr:row>98</xdr:row>
      <xdr:rowOff>100538</xdr:rowOff>
    </xdr:to>
    <xdr:sp macro="" textlink="">
      <xdr:nvSpPr>
        <xdr:cNvPr id="698" name="楕円 697"/>
        <xdr:cNvSpPr/>
      </xdr:nvSpPr>
      <xdr:spPr>
        <a:xfrm>
          <a:off x="16268700" y="1680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148815</xdr:rowOff>
    </xdr:from>
    <xdr:ext cx="534377" cy="259045"/>
    <xdr:sp macro="" textlink="">
      <xdr:nvSpPr>
        <xdr:cNvPr id="699" name="積立金該当値テキスト"/>
        <xdr:cNvSpPr txBox="1"/>
      </xdr:nvSpPr>
      <xdr:spPr>
        <a:xfrm>
          <a:off x="16370300" y="1677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118656</xdr:rowOff>
    </xdr:from>
    <xdr:to>
      <xdr:col>81</xdr:col>
      <xdr:colOff>101600</xdr:colOff>
      <xdr:row>95</xdr:row>
      <xdr:rowOff>48806</xdr:rowOff>
    </xdr:to>
    <xdr:sp macro="" textlink="">
      <xdr:nvSpPr>
        <xdr:cNvPr id="700" name="楕円 699"/>
        <xdr:cNvSpPr/>
      </xdr:nvSpPr>
      <xdr:spPr>
        <a:xfrm>
          <a:off x="15430500" y="162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65333</xdr:rowOff>
    </xdr:from>
    <xdr:ext cx="534377" cy="259045"/>
    <xdr:sp macro="" textlink="">
      <xdr:nvSpPr>
        <xdr:cNvPr id="701" name="テキスト ボックス 700"/>
        <xdr:cNvSpPr txBox="1"/>
      </xdr:nvSpPr>
      <xdr:spPr>
        <a:xfrm>
          <a:off x="15214111" y="160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104696</xdr:rowOff>
    </xdr:from>
    <xdr:to>
      <xdr:col>76</xdr:col>
      <xdr:colOff>165100</xdr:colOff>
      <xdr:row>94</xdr:row>
      <xdr:rowOff>34846</xdr:rowOff>
    </xdr:to>
    <xdr:sp macro="" textlink="">
      <xdr:nvSpPr>
        <xdr:cNvPr id="702" name="楕円 701"/>
        <xdr:cNvSpPr/>
      </xdr:nvSpPr>
      <xdr:spPr>
        <a:xfrm>
          <a:off x="14541500" y="1604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51373</xdr:rowOff>
    </xdr:from>
    <xdr:ext cx="599010" cy="259045"/>
    <xdr:sp macro="" textlink="">
      <xdr:nvSpPr>
        <xdr:cNvPr id="703" name="テキスト ボックス 702"/>
        <xdr:cNvSpPr txBox="1"/>
      </xdr:nvSpPr>
      <xdr:spPr>
        <a:xfrm>
          <a:off x="14292795" y="1582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129476</xdr:rowOff>
    </xdr:from>
    <xdr:to>
      <xdr:col>72</xdr:col>
      <xdr:colOff>38100</xdr:colOff>
      <xdr:row>97</xdr:row>
      <xdr:rowOff>59626</xdr:rowOff>
    </xdr:to>
    <xdr:sp macro="" textlink="">
      <xdr:nvSpPr>
        <xdr:cNvPr id="704" name="楕円 703"/>
        <xdr:cNvSpPr/>
      </xdr:nvSpPr>
      <xdr:spPr>
        <a:xfrm>
          <a:off x="13652500" y="165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50753</xdr:rowOff>
    </xdr:from>
    <xdr:ext cx="534377" cy="259045"/>
    <xdr:sp macro="" textlink="">
      <xdr:nvSpPr>
        <xdr:cNvPr id="705" name="テキスト ボックス 704"/>
        <xdr:cNvSpPr txBox="1"/>
      </xdr:nvSpPr>
      <xdr:spPr>
        <a:xfrm>
          <a:off x="13436111" y="1668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105671</xdr:rowOff>
    </xdr:from>
    <xdr:to>
      <xdr:col>67</xdr:col>
      <xdr:colOff>101600</xdr:colOff>
      <xdr:row>98</xdr:row>
      <xdr:rowOff>35821</xdr:rowOff>
    </xdr:to>
    <xdr:sp macro="" textlink="">
      <xdr:nvSpPr>
        <xdr:cNvPr id="706" name="楕円 705"/>
        <xdr:cNvSpPr/>
      </xdr:nvSpPr>
      <xdr:spPr>
        <a:xfrm>
          <a:off x="12763500" y="167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52348</xdr:rowOff>
    </xdr:from>
    <xdr:ext cx="534377" cy="259045"/>
    <xdr:sp macro="" textlink="">
      <xdr:nvSpPr>
        <xdr:cNvPr id="707" name="テキスト ボックス 706"/>
        <xdr:cNvSpPr txBox="1"/>
      </xdr:nvSpPr>
      <xdr:spPr>
        <a:xfrm>
          <a:off x="12547111" y="1651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132804</xdr:rowOff>
    </xdr:from>
    <xdr:to>
      <xdr:col>116</xdr:col>
      <xdr:colOff>63500</xdr:colOff>
      <xdr:row>38</xdr:row>
      <xdr:rowOff>85998</xdr:rowOff>
    </xdr:to>
    <xdr:cxnSp macro="">
      <xdr:nvCxnSpPr>
        <xdr:cNvPr id="736" name="直線コネクタ 735"/>
        <xdr:cNvCxnSpPr/>
      </xdr:nvCxnSpPr>
      <xdr:spPr>
        <a:xfrm flipV="1">
          <a:off x="21323300" y="5276304"/>
          <a:ext cx="838200" cy="13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97617</xdr:rowOff>
    </xdr:from>
    <xdr:ext cx="469744" cy="259045"/>
    <xdr:sp macro="" textlink="">
      <xdr:nvSpPr>
        <xdr:cNvPr id="737" name="投資及び出資金平均値テキスト"/>
        <xdr:cNvSpPr txBox="1"/>
      </xdr:nvSpPr>
      <xdr:spPr>
        <a:xfrm>
          <a:off x="22212300" y="661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71920</xdr:rowOff>
    </xdr:from>
    <xdr:to>
      <xdr:col>111</xdr:col>
      <xdr:colOff>177800</xdr:colOff>
      <xdr:row>38</xdr:row>
      <xdr:rowOff>85998</xdr:rowOff>
    </xdr:to>
    <xdr:cxnSp macro="">
      <xdr:nvCxnSpPr>
        <xdr:cNvPr id="739" name="直線コネクタ 738"/>
        <xdr:cNvCxnSpPr/>
      </xdr:nvCxnSpPr>
      <xdr:spPr>
        <a:xfrm>
          <a:off x="20434300" y="6587020"/>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44867</xdr:rowOff>
    </xdr:from>
    <xdr:ext cx="469744" cy="259045"/>
    <xdr:sp macro="" textlink="">
      <xdr:nvSpPr>
        <xdr:cNvPr id="741" name="テキスト ボックス 740"/>
        <xdr:cNvSpPr txBox="1"/>
      </xdr:nvSpPr>
      <xdr:spPr>
        <a:xfrm>
          <a:off x="21088428" y="67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24829</xdr:rowOff>
    </xdr:from>
    <xdr:to>
      <xdr:col>107</xdr:col>
      <xdr:colOff>50800</xdr:colOff>
      <xdr:row>38</xdr:row>
      <xdr:rowOff>71920</xdr:rowOff>
    </xdr:to>
    <xdr:cxnSp macro="">
      <xdr:nvCxnSpPr>
        <xdr:cNvPr id="742" name="直線コネクタ 741"/>
        <xdr:cNvCxnSpPr/>
      </xdr:nvCxnSpPr>
      <xdr:spPr>
        <a:xfrm>
          <a:off x="19545300" y="6539929"/>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33570</xdr:rowOff>
    </xdr:from>
    <xdr:ext cx="469744" cy="259045"/>
    <xdr:sp macro="" textlink="">
      <xdr:nvSpPr>
        <xdr:cNvPr id="744" name="テキスト ボックス 743"/>
        <xdr:cNvSpPr txBox="1"/>
      </xdr:nvSpPr>
      <xdr:spPr>
        <a:xfrm>
          <a:off x="20199428" y="672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164427</xdr:rowOff>
    </xdr:from>
    <xdr:to>
      <xdr:col>102</xdr:col>
      <xdr:colOff>114300</xdr:colOff>
      <xdr:row>38</xdr:row>
      <xdr:rowOff>24829</xdr:rowOff>
    </xdr:to>
    <xdr:cxnSp macro="">
      <xdr:nvCxnSpPr>
        <xdr:cNvPr id="745" name="直線コネクタ 744"/>
        <xdr:cNvCxnSpPr/>
      </xdr:nvCxnSpPr>
      <xdr:spPr>
        <a:xfrm>
          <a:off x="18656300" y="6508077"/>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46467</xdr:rowOff>
    </xdr:from>
    <xdr:ext cx="469744" cy="259045"/>
    <xdr:sp macro="" textlink="">
      <xdr:nvSpPr>
        <xdr:cNvPr id="747" name="テキスト ボックス 746"/>
        <xdr:cNvSpPr txBox="1"/>
      </xdr:nvSpPr>
      <xdr:spPr>
        <a:xfrm>
          <a:off x="19310428" y="67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135687</xdr:rowOff>
    </xdr:from>
    <xdr:to>
      <xdr:col>98</xdr:col>
      <xdr:colOff>38100</xdr:colOff>
      <xdr:row>39</xdr:row>
      <xdr:rowOff>65837</xdr:rowOff>
    </xdr:to>
    <xdr:sp macro="" textlink="">
      <xdr:nvSpPr>
        <xdr:cNvPr id="748" name="フローチャート: 判断 747"/>
        <xdr:cNvSpPr/>
      </xdr:nvSpPr>
      <xdr:spPr>
        <a:xfrm>
          <a:off x="18605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56964</xdr:rowOff>
    </xdr:from>
    <xdr:ext cx="469744" cy="259045"/>
    <xdr:sp macro="" textlink="">
      <xdr:nvSpPr>
        <xdr:cNvPr id="749" name="テキスト ボックス 748"/>
        <xdr:cNvSpPr txBox="1"/>
      </xdr:nvSpPr>
      <xdr:spPr>
        <a:xfrm>
          <a:off x="18421428" y="674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82004</xdr:rowOff>
    </xdr:from>
    <xdr:to>
      <xdr:col>116</xdr:col>
      <xdr:colOff>114300</xdr:colOff>
      <xdr:row>31</xdr:row>
      <xdr:rowOff>12154</xdr:rowOff>
    </xdr:to>
    <xdr:sp macro="" textlink="">
      <xdr:nvSpPr>
        <xdr:cNvPr id="755" name="楕円 754"/>
        <xdr:cNvSpPr/>
      </xdr:nvSpPr>
      <xdr:spPr>
        <a:xfrm>
          <a:off x="22110700" y="52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35031</xdr:rowOff>
    </xdr:from>
    <xdr:ext cx="534377" cy="259045"/>
    <xdr:sp macro="" textlink="">
      <xdr:nvSpPr>
        <xdr:cNvPr id="756" name="投資及び出資金該当値テキスト"/>
        <xdr:cNvSpPr txBox="1"/>
      </xdr:nvSpPr>
      <xdr:spPr>
        <a:xfrm>
          <a:off x="22212300" y="517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35198</xdr:rowOff>
    </xdr:from>
    <xdr:to>
      <xdr:col>112</xdr:col>
      <xdr:colOff>38100</xdr:colOff>
      <xdr:row>38</xdr:row>
      <xdr:rowOff>136798</xdr:rowOff>
    </xdr:to>
    <xdr:sp macro="" textlink="">
      <xdr:nvSpPr>
        <xdr:cNvPr id="757" name="楕円 756"/>
        <xdr:cNvSpPr/>
      </xdr:nvSpPr>
      <xdr:spPr>
        <a:xfrm>
          <a:off x="21272500" y="65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153325</xdr:rowOff>
    </xdr:from>
    <xdr:ext cx="469744" cy="259045"/>
    <xdr:sp macro="" textlink="">
      <xdr:nvSpPr>
        <xdr:cNvPr id="758" name="テキスト ボックス 757"/>
        <xdr:cNvSpPr txBox="1"/>
      </xdr:nvSpPr>
      <xdr:spPr>
        <a:xfrm>
          <a:off x="21088428" y="632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21120</xdr:rowOff>
    </xdr:from>
    <xdr:to>
      <xdr:col>107</xdr:col>
      <xdr:colOff>101600</xdr:colOff>
      <xdr:row>38</xdr:row>
      <xdr:rowOff>122720</xdr:rowOff>
    </xdr:to>
    <xdr:sp macro="" textlink="">
      <xdr:nvSpPr>
        <xdr:cNvPr id="759" name="楕円 758"/>
        <xdr:cNvSpPr/>
      </xdr:nvSpPr>
      <xdr:spPr>
        <a:xfrm>
          <a:off x="20383500" y="65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139247</xdr:rowOff>
    </xdr:from>
    <xdr:ext cx="469744" cy="259045"/>
    <xdr:sp macro="" textlink="">
      <xdr:nvSpPr>
        <xdr:cNvPr id="760" name="テキスト ボックス 759"/>
        <xdr:cNvSpPr txBox="1"/>
      </xdr:nvSpPr>
      <xdr:spPr>
        <a:xfrm>
          <a:off x="20199428" y="631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145478</xdr:rowOff>
    </xdr:from>
    <xdr:to>
      <xdr:col>102</xdr:col>
      <xdr:colOff>165100</xdr:colOff>
      <xdr:row>38</xdr:row>
      <xdr:rowOff>75628</xdr:rowOff>
    </xdr:to>
    <xdr:sp macro="" textlink="">
      <xdr:nvSpPr>
        <xdr:cNvPr id="761" name="楕円 760"/>
        <xdr:cNvSpPr/>
      </xdr:nvSpPr>
      <xdr:spPr>
        <a:xfrm>
          <a:off x="19494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92155</xdr:rowOff>
    </xdr:from>
    <xdr:ext cx="534377" cy="259045"/>
    <xdr:sp macro="" textlink="">
      <xdr:nvSpPr>
        <xdr:cNvPr id="762" name="テキスト ボックス 761"/>
        <xdr:cNvSpPr txBox="1"/>
      </xdr:nvSpPr>
      <xdr:spPr>
        <a:xfrm>
          <a:off x="19278111" y="62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113627</xdr:rowOff>
    </xdr:from>
    <xdr:to>
      <xdr:col>98</xdr:col>
      <xdr:colOff>38100</xdr:colOff>
      <xdr:row>38</xdr:row>
      <xdr:rowOff>43777</xdr:rowOff>
    </xdr:to>
    <xdr:sp macro="" textlink="">
      <xdr:nvSpPr>
        <xdr:cNvPr id="763" name="楕円 762"/>
        <xdr:cNvSpPr/>
      </xdr:nvSpPr>
      <xdr:spPr>
        <a:xfrm>
          <a:off x="18605500" y="64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60304</xdr:rowOff>
    </xdr:from>
    <xdr:ext cx="534377" cy="259045"/>
    <xdr:sp macro="" textlink="">
      <xdr:nvSpPr>
        <xdr:cNvPr id="764" name="テキスト ボックス 763"/>
        <xdr:cNvSpPr txBox="1"/>
      </xdr:nvSpPr>
      <xdr:spPr>
        <a:xfrm>
          <a:off x="18389111" y="623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103924</xdr:rowOff>
    </xdr:from>
    <xdr:to>
      <xdr:col>116</xdr:col>
      <xdr:colOff>63500</xdr:colOff>
      <xdr:row>58</xdr:row>
      <xdr:rowOff>109617</xdr:rowOff>
    </xdr:to>
    <xdr:cxnSp macro="">
      <xdr:nvCxnSpPr>
        <xdr:cNvPr id="791" name="直線コネクタ 790"/>
        <xdr:cNvCxnSpPr/>
      </xdr:nvCxnSpPr>
      <xdr:spPr>
        <a:xfrm flipV="1">
          <a:off x="21323300" y="10048024"/>
          <a:ext cx="8382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109617</xdr:rowOff>
    </xdr:from>
    <xdr:to>
      <xdr:col>111</xdr:col>
      <xdr:colOff>177800</xdr:colOff>
      <xdr:row>58</xdr:row>
      <xdr:rowOff>110027</xdr:rowOff>
    </xdr:to>
    <xdr:cxnSp macro="">
      <xdr:nvCxnSpPr>
        <xdr:cNvPr id="794" name="直線コネクタ 793"/>
        <xdr:cNvCxnSpPr/>
      </xdr:nvCxnSpPr>
      <xdr:spPr>
        <a:xfrm flipV="1">
          <a:off x="20434300" y="10053717"/>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102621</xdr:rowOff>
    </xdr:from>
    <xdr:to>
      <xdr:col>107</xdr:col>
      <xdr:colOff>50800</xdr:colOff>
      <xdr:row>58</xdr:row>
      <xdr:rowOff>110027</xdr:rowOff>
    </xdr:to>
    <xdr:cxnSp macro="">
      <xdr:nvCxnSpPr>
        <xdr:cNvPr id="797" name="直線コネクタ 796"/>
        <xdr:cNvCxnSpPr/>
      </xdr:nvCxnSpPr>
      <xdr:spPr>
        <a:xfrm>
          <a:off x="19545300" y="10046721"/>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102621</xdr:rowOff>
    </xdr:from>
    <xdr:to>
      <xdr:col>102</xdr:col>
      <xdr:colOff>114300</xdr:colOff>
      <xdr:row>58</xdr:row>
      <xdr:rowOff>103101</xdr:rowOff>
    </xdr:to>
    <xdr:cxnSp macro="">
      <xdr:nvCxnSpPr>
        <xdr:cNvPr id="800" name="直線コネクタ 799"/>
        <xdr:cNvCxnSpPr/>
      </xdr:nvCxnSpPr>
      <xdr:spPr>
        <a:xfrm flipV="1">
          <a:off x="18656300" y="10046721"/>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141753</xdr:rowOff>
    </xdr:from>
    <xdr:to>
      <xdr:col>98</xdr:col>
      <xdr:colOff>38100</xdr:colOff>
      <xdr:row>58</xdr:row>
      <xdr:rowOff>71903</xdr:rowOff>
    </xdr:to>
    <xdr:sp macro="" textlink="">
      <xdr:nvSpPr>
        <xdr:cNvPr id="803" name="フローチャート: 判断 802"/>
        <xdr:cNvSpPr/>
      </xdr:nvSpPr>
      <xdr:spPr>
        <a:xfrm>
          <a:off x="18605500" y="991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88430</xdr:rowOff>
    </xdr:from>
    <xdr:ext cx="469744" cy="259045"/>
    <xdr:sp macro="" textlink="">
      <xdr:nvSpPr>
        <xdr:cNvPr id="804" name="テキスト ボックス 803"/>
        <xdr:cNvSpPr txBox="1"/>
      </xdr:nvSpPr>
      <xdr:spPr>
        <a:xfrm>
          <a:off x="18421428" y="96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53124</xdr:rowOff>
    </xdr:from>
    <xdr:to>
      <xdr:col>116</xdr:col>
      <xdr:colOff>114300</xdr:colOff>
      <xdr:row>58</xdr:row>
      <xdr:rowOff>154724</xdr:rowOff>
    </xdr:to>
    <xdr:sp macro="" textlink="">
      <xdr:nvSpPr>
        <xdr:cNvPr id="810" name="楕円 809"/>
        <xdr:cNvSpPr/>
      </xdr:nvSpPr>
      <xdr:spPr>
        <a:xfrm>
          <a:off x="22110700" y="99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139501</xdr:rowOff>
    </xdr:from>
    <xdr:ext cx="469744" cy="259045"/>
    <xdr:sp macro="" textlink="">
      <xdr:nvSpPr>
        <xdr:cNvPr id="811" name="貸付金該当値テキスト"/>
        <xdr:cNvSpPr txBox="1"/>
      </xdr:nvSpPr>
      <xdr:spPr>
        <a:xfrm>
          <a:off x="22212300" y="991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58817</xdr:rowOff>
    </xdr:from>
    <xdr:to>
      <xdr:col>112</xdr:col>
      <xdr:colOff>38100</xdr:colOff>
      <xdr:row>58</xdr:row>
      <xdr:rowOff>160417</xdr:rowOff>
    </xdr:to>
    <xdr:sp macro="" textlink="">
      <xdr:nvSpPr>
        <xdr:cNvPr id="812" name="楕円 811"/>
        <xdr:cNvSpPr/>
      </xdr:nvSpPr>
      <xdr:spPr>
        <a:xfrm>
          <a:off x="21272500" y="100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151544</xdr:rowOff>
    </xdr:from>
    <xdr:ext cx="469744" cy="259045"/>
    <xdr:sp macro="" textlink="">
      <xdr:nvSpPr>
        <xdr:cNvPr id="813" name="テキスト ボックス 812"/>
        <xdr:cNvSpPr txBox="1"/>
      </xdr:nvSpPr>
      <xdr:spPr>
        <a:xfrm>
          <a:off x="21088428" y="1009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59227</xdr:rowOff>
    </xdr:from>
    <xdr:to>
      <xdr:col>107</xdr:col>
      <xdr:colOff>101600</xdr:colOff>
      <xdr:row>58</xdr:row>
      <xdr:rowOff>160827</xdr:rowOff>
    </xdr:to>
    <xdr:sp macro="" textlink="">
      <xdr:nvSpPr>
        <xdr:cNvPr id="814" name="楕円 813"/>
        <xdr:cNvSpPr/>
      </xdr:nvSpPr>
      <xdr:spPr>
        <a:xfrm>
          <a:off x="20383500" y="100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151954</xdr:rowOff>
    </xdr:from>
    <xdr:ext cx="469744" cy="259045"/>
    <xdr:sp macro="" textlink="">
      <xdr:nvSpPr>
        <xdr:cNvPr id="815" name="テキスト ボックス 814"/>
        <xdr:cNvSpPr txBox="1"/>
      </xdr:nvSpPr>
      <xdr:spPr>
        <a:xfrm>
          <a:off x="20199428" y="100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51821</xdr:rowOff>
    </xdr:from>
    <xdr:to>
      <xdr:col>102</xdr:col>
      <xdr:colOff>165100</xdr:colOff>
      <xdr:row>58</xdr:row>
      <xdr:rowOff>153421</xdr:rowOff>
    </xdr:to>
    <xdr:sp macro="" textlink="">
      <xdr:nvSpPr>
        <xdr:cNvPr id="816" name="楕円 815"/>
        <xdr:cNvSpPr/>
      </xdr:nvSpPr>
      <xdr:spPr>
        <a:xfrm>
          <a:off x="19494500" y="999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144548</xdr:rowOff>
    </xdr:from>
    <xdr:ext cx="469744" cy="259045"/>
    <xdr:sp macro="" textlink="">
      <xdr:nvSpPr>
        <xdr:cNvPr id="817" name="テキスト ボックス 816"/>
        <xdr:cNvSpPr txBox="1"/>
      </xdr:nvSpPr>
      <xdr:spPr>
        <a:xfrm>
          <a:off x="19310428" y="1008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52301</xdr:rowOff>
    </xdr:from>
    <xdr:to>
      <xdr:col>98</xdr:col>
      <xdr:colOff>38100</xdr:colOff>
      <xdr:row>58</xdr:row>
      <xdr:rowOff>153901</xdr:rowOff>
    </xdr:to>
    <xdr:sp macro="" textlink="">
      <xdr:nvSpPr>
        <xdr:cNvPr id="818" name="楕円 817"/>
        <xdr:cNvSpPr/>
      </xdr:nvSpPr>
      <xdr:spPr>
        <a:xfrm>
          <a:off x="18605500" y="99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145028</xdr:rowOff>
    </xdr:from>
    <xdr:ext cx="469744" cy="259045"/>
    <xdr:sp macro="" textlink="">
      <xdr:nvSpPr>
        <xdr:cNvPr id="819" name="テキスト ボックス 818"/>
        <xdr:cNvSpPr txBox="1"/>
      </xdr:nvSpPr>
      <xdr:spPr>
        <a:xfrm>
          <a:off x="18421428" y="1008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1333</xdr:rowOff>
    </xdr:from>
    <xdr:to>
      <xdr:col>116</xdr:col>
      <xdr:colOff>63500</xdr:colOff>
      <xdr:row>77</xdr:row>
      <xdr:rowOff>137224</xdr:rowOff>
    </xdr:to>
    <xdr:cxnSp macro="">
      <xdr:nvCxnSpPr>
        <xdr:cNvPr id="849" name="直線コネクタ 848"/>
        <xdr:cNvCxnSpPr/>
      </xdr:nvCxnSpPr>
      <xdr:spPr>
        <a:xfrm>
          <a:off x="21323300" y="12860083"/>
          <a:ext cx="838200" cy="4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1333</xdr:rowOff>
    </xdr:from>
    <xdr:to>
      <xdr:col>111</xdr:col>
      <xdr:colOff>177800</xdr:colOff>
      <xdr:row>75</xdr:row>
      <xdr:rowOff>70726</xdr:rowOff>
    </xdr:to>
    <xdr:cxnSp macro="">
      <xdr:nvCxnSpPr>
        <xdr:cNvPr id="852" name="直線コネクタ 851"/>
        <xdr:cNvCxnSpPr/>
      </xdr:nvCxnSpPr>
      <xdr:spPr>
        <a:xfrm flipV="1">
          <a:off x="20434300" y="12860083"/>
          <a:ext cx="889000" cy="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30815</xdr:rowOff>
    </xdr:from>
    <xdr:ext cx="534377" cy="259045"/>
    <xdr:sp macro="" textlink="">
      <xdr:nvSpPr>
        <xdr:cNvPr id="854" name="テキスト ボックス 853"/>
        <xdr:cNvSpPr txBox="1"/>
      </xdr:nvSpPr>
      <xdr:spPr>
        <a:xfrm>
          <a:off x="21056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70726</xdr:rowOff>
    </xdr:from>
    <xdr:to>
      <xdr:col>107</xdr:col>
      <xdr:colOff>50800</xdr:colOff>
      <xdr:row>75</xdr:row>
      <xdr:rowOff>106287</xdr:rowOff>
    </xdr:to>
    <xdr:cxnSp macro="">
      <xdr:nvCxnSpPr>
        <xdr:cNvPr id="855" name="直線コネクタ 854"/>
        <xdr:cNvCxnSpPr/>
      </xdr:nvCxnSpPr>
      <xdr:spPr>
        <a:xfrm flipV="1">
          <a:off x="19545300" y="12929476"/>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18102</xdr:rowOff>
    </xdr:from>
    <xdr:ext cx="534377" cy="259045"/>
    <xdr:sp macro="" textlink="">
      <xdr:nvSpPr>
        <xdr:cNvPr id="857" name="テキスト ボックス 856"/>
        <xdr:cNvSpPr txBox="1"/>
      </xdr:nvSpPr>
      <xdr:spPr>
        <a:xfrm>
          <a:off x="20167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106287</xdr:rowOff>
    </xdr:from>
    <xdr:to>
      <xdr:col>102</xdr:col>
      <xdr:colOff>114300</xdr:colOff>
      <xdr:row>76</xdr:row>
      <xdr:rowOff>5080</xdr:rowOff>
    </xdr:to>
    <xdr:cxnSp macro="">
      <xdr:nvCxnSpPr>
        <xdr:cNvPr id="858" name="直線コネクタ 857"/>
        <xdr:cNvCxnSpPr/>
      </xdr:nvCxnSpPr>
      <xdr:spPr>
        <a:xfrm flipV="1">
          <a:off x="18656300" y="12965037"/>
          <a:ext cx="889000" cy="7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143082</xdr:rowOff>
    </xdr:from>
    <xdr:ext cx="534377" cy="259045"/>
    <xdr:sp macro="" textlink="">
      <xdr:nvSpPr>
        <xdr:cNvPr id="860" name="テキスト ボックス 859"/>
        <xdr:cNvSpPr txBox="1"/>
      </xdr:nvSpPr>
      <xdr:spPr>
        <a:xfrm>
          <a:off x="19278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168923</xdr:rowOff>
    </xdr:from>
    <xdr:to>
      <xdr:col>98</xdr:col>
      <xdr:colOff>38100</xdr:colOff>
      <xdr:row>77</xdr:row>
      <xdr:rowOff>99073</xdr:rowOff>
    </xdr:to>
    <xdr:sp macro="" textlink="">
      <xdr:nvSpPr>
        <xdr:cNvPr id="861" name="フローチャート: 判断 860"/>
        <xdr:cNvSpPr/>
      </xdr:nvSpPr>
      <xdr:spPr>
        <a:xfrm>
          <a:off x="18605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90200</xdr:rowOff>
    </xdr:from>
    <xdr:ext cx="534377" cy="259045"/>
    <xdr:sp macro="" textlink="">
      <xdr:nvSpPr>
        <xdr:cNvPr id="862" name="テキスト ボックス 861"/>
        <xdr:cNvSpPr txBox="1"/>
      </xdr:nvSpPr>
      <xdr:spPr>
        <a:xfrm>
          <a:off x="18389111" y="132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86424</xdr:rowOff>
    </xdr:from>
    <xdr:to>
      <xdr:col>116</xdr:col>
      <xdr:colOff>114300</xdr:colOff>
      <xdr:row>78</xdr:row>
      <xdr:rowOff>16574</xdr:rowOff>
    </xdr:to>
    <xdr:sp macro="" textlink="">
      <xdr:nvSpPr>
        <xdr:cNvPr id="868" name="楕円 867"/>
        <xdr:cNvSpPr/>
      </xdr:nvSpPr>
      <xdr:spPr>
        <a:xfrm>
          <a:off x="22110700" y="132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64851</xdr:rowOff>
    </xdr:from>
    <xdr:ext cx="534377" cy="259045"/>
    <xdr:sp macro="" textlink="">
      <xdr:nvSpPr>
        <xdr:cNvPr id="869" name="繰出金該当値テキスト"/>
        <xdr:cNvSpPr txBox="1"/>
      </xdr:nvSpPr>
      <xdr:spPr>
        <a:xfrm>
          <a:off x="22212300" y="1326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121983</xdr:rowOff>
    </xdr:from>
    <xdr:to>
      <xdr:col>112</xdr:col>
      <xdr:colOff>38100</xdr:colOff>
      <xdr:row>75</xdr:row>
      <xdr:rowOff>52133</xdr:rowOff>
    </xdr:to>
    <xdr:sp macro="" textlink="">
      <xdr:nvSpPr>
        <xdr:cNvPr id="870" name="楕円 869"/>
        <xdr:cNvSpPr/>
      </xdr:nvSpPr>
      <xdr:spPr>
        <a:xfrm>
          <a:off x="21272500" y="128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68660</xdr:rowOff>
    </xdr:from>
    <xdr:ext cx="534377" cy="259045"/>
    <xdr:sp macro="" textlink="">
      <xdr:nvSpPr>
        <xdr:cNvPr id="871" name="テキスト ボックス 870"/>
        <xdr:cNvSpPr txBox="1"/>
      </xdr:nvSpPr>
      <xdr:spPr>
        <a:xfrm>
          <a:off x="21056111" y="1258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19926</xdr:rowOff>
    </xdr:from>
    <xdr:to>
      <xdr:col>107</xdr:col>
      <xdr:colOff>101600</xdr:colOff>
      <xdr:row>75</xdr:row>
      <xdr:rowOff>121526</xdr:rowOff>
    </xdr:to>
    <xdr:sp macro="" textlink="">
      <xdr:nvSpPr>
        <xdr:cNvPr id="872" name="楕円 871"/>
        <xdr:cNvSpPr/>
      </xdr:nvSpPr>
      <xdr:spPr>
        <a:xfrm>
          <a:off x="20383500" y="128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138053</xdr:rowOff>
    </xdr:from>
    <xdr:ext cx="534377" cy="259045"/>
    <xdr:sp macro="" textlink="">
      <xdr:nvSpPr>
        <xdr:cNvPr id="873" name="テキスト ボックス 872"/>
        <xdr:cNvSpPr txBox="1"/>
      </xdr:nvSpPr>
      <xdr:spPr>
        <a:xfrm>
          <a:off x="20167111" y="1265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55487</xdr:rowOff>
    </xdr:from>
    <xdr:to>
      <xdr:col>102</xdr:col>
      <xdr:colOff>165100</xdr:colOff>
      <xdr:row>75</xdr:row>
      <xdr:rowOff>157087</xdr:rowOff>
    </xdr:to>
    <xdr:sp macro="" textlink="">
      <xdr:nvSpPr>
        <xdr:cNvPr id="874" name="楕円 873"/>
        <xdr:cNvSpPr/>
      </xdr:nvSpPr>
      <xdr:spPr>
        <a:xfrm>
          <a:off x="19494500" y="129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2164</xdr:rowOff>
    </xdr:from>
    <xdr:ext cx="534377" cy="259045"/>
    <xdr:sp macro="" textlink="">
      <xdr:nvSpPr>
        <xdr:cNvPr id="875" name="テキスト ボックス 874"/>
        <xdr:cNvSpPr txBox="1"/>
      </xdr:nvSpPr>
      <xdr:spPr>
        <a:xfrm>
          <a:off x="19278111" y="1268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125730</xdr:rowOff>
    </xdr:from>
    <xdr:to>
      <xdr:col>98</xdr:col>
      <xdr:colOff>38100</xdr:colOff>
      <xdr:row>76</xdr:row>
      <xdr:rowOff>55880</xdr:rowOff>
    </xdr:to>
    <xdr:sp macro="" textlink="">
      <xdr:nvSpPr>
        <xdr:cNvPr id="876" name="楕円 875"/>
        <xdr:cNvSpPr/>
      </xdr:nvSpPr>
      <xdr:spPr>
        <a:xfrm>
          <a:off x="186055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72407</xdr:rowOff>
    </xdr:from>
    <xdr:ext cx="534377" cy="259045"/>
    <xdr:sp macro="" textlink="">
      <xdr:nvSpPr>
        <xdr:cNvPr id="877" name="テキスト ボックス 876"/>
        <xdr:cNvSpPr txBox="1"/>
      </xdr:nvSpPr>
      <xdr:spPr>
        <a:xfrm>
          <a:off x="18389111" y="127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人当たり約</a:t>
          </a:r>
          <a:r>
            <a:rPr kumimoji="1" lang="en-US" altLang="ja-JP" sz="1100">
              <a:solidFill>
                <a:schemeClr val="dk1"/>
              </a:solidFill>
              <a:effectLst/>
              <a:latin typeface="+mn-lt"/>
              <a:ea typeface="+mn-ea"/>
              <a:cs typeface="+mn-cs"/>
            </a:rPr>
            <a:t>666</a:t>
          </a:r>
          <a:r>
            <a:rPr kumimoji="1" lang="ja-JP" altLang="ja-JP" sz="1100">
              <a:solidFill>
                <a:schemeClr val="dk1"/>
              </a:solidFill>
              <a:effectLst/>
              <a:latin typeface="+mn-lt"/>
              <a:ea typeface="+mn-ea"/>
              <a:cs typeface="+mn-cs"/>
            </a:rPr>
            <a:t>千円となっている。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に発生した西日本豪雨災害により矢掛町も大きな被害を受けたため、被災した公共施設等の災害復旧事業費や、被災者支援のための扶助費、補助費等が大きく伸びた一方、これらの災害対応を最優先に行ったため、普通建設事業費は大きく減となっている。また、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下水道事業に公営企業法を適用し、企業会計となったことに伴い繰出金が大きく減少しているほか、下水道事業償還基金への積み立てを全額同事業に出資したため、投資及び出資金が非常に大きな数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このように、平成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特殊要因が多く、決算額をもとに経年の分析をすることが困難となっているが、災害に関連した経費については、令和元年度も引き続き発生しているため、令和元年度も同様の傾向が表れる見込み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14,309
13,976
90.62
10,144,693
9,534,488
513,583
4,818,414
9,712,139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103287</xdr:rowOff>
    </xdr:from>
    <xdr:to>
      <xdr:col>24</xdr:col>
      <xdr:colOff>63500</xdr:colOff>
      <xdr:row>37</xdr:row>
      <xdr:rowOff>144762</xdr:rowOff>
    </xdr:to>
    <xdr:cxnSp macro="">
      <xdr:nvCxnSpPr>
        <xdr:cNvPr id="63" name="直線コネクタ 62"/>
        <xdr:cNvCxnSpPr/>
      </xdr:nvCxnSpPr>
      <xdr:spPr>
        <a:xfrm>
          <a:off x="3797300" y="6446937"/>
          <a:ext cx="8382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103287</xdr:rowOff>
    </xdr:from>
    <xdr:to>
      <xdr:col>19</xdr:col>
      <xdr:colOff>177800</xdr:colOff>
      <xdr:row>37</xdr:row>
      <xdr:rowOff>103777</xdr:rowOff>
    </xdr:to>
    <xdr:cxnSp macro="">
      <xdr:nvCxnSpPr>
        <xdr:cNvPr id="66" name="直線コネクタ 65"/>
        <xdr:cNvCxnSpPr/>
      </xdr:nvCxnSpPr>
      <xdr:spPr>
        <a:xfrm flipV="1">
          <a:off x="2908300" y="644693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46137</xdr:rowOff>
    </xdr:from>
    <xdr:to>
      <xdr:col>15</xdr:col>
      <xdr:colOff>50800</xdr:colOff>
      <xdr:row>37</xdr:row>
      <xdr:rowOff>103777</xdr:rowOff>
    </xdr:to>
    <xdr:cxnSp macro="">
      <xdr:nvCxnSpPr>
        <xdr:cNvPr id="69" name="直線コネクタ 68"/>
        <xdr:cNvCxnSpPr/>
      </xdr:nvCxnSpPr>
      <xdr:spPr>
        <a:xfrm>
          <a:off x="2019300" y="6389787"/>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46137</xdr:rowOff>
    </xdr:from>
    <xdr:to>
      <xdr:col>10</xdr:col>
      <xdr:colOff>114300</xdr:colOff>
      <xdr:row>37</xdr:row>
      <xdr:rowOff>105573</xdr:rowOff>
    </xdr:to>
    <xdr:cxnSp macro="">
      <xdr:nvCxnSpPr>
        <xdr:cNvPr id="72" name="直線コネクタ 71"/>
        <xdr:cNvCxnSpPr/>
      </xdr:nvCxnSpPr>
      <xdr:spPr>
        <a:xfrm flipV="1">
          <a:off x="1130300" y="6389787"/>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45629</xdr:rowOff>
    </xdr:from>
    <xdr:to>
      <xdr:col>6</xdr:col>
      <xdr:colOff>38100</xdr:colOff>
      <xdr:row>37</xdr:row>
      <xdr:rowOff>147229</xdr:rowOff>
    </xdr:to>
    <xdr:sp macro="" textlink="">
      <xdr:nvSpPr>
        <xdr:cNvPr id="75" name="フローチャート: 判断 74"/>
        <xdr:cNvSpPr/>
      </xdr:nvSpPr>
      <xdr:spPr>
        <a:xfrm>
          <a:off x="1079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163756</xdr:rowOff>
    </xdr:from>
    <xdr:ext cx="469744" cy="259045"/>
    <xdr:sp macro="" textlink="">
      <xdr:nvSpPr>
        <xdr:cNvPr id="76" name="テキスト ボックス 75"/>
        <xdr:cNvSpPr txBox="1"/>
      </xdr:nvSpPr>
      <xdr:spPr>
        <a:xfrm>
          <a:off x="895428" y="61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93962</xdr:rowOff>
    </xdr:from>
    <xdr:to>
      <xdr:col>24</xdr:col>
      <xdr:colOff>114300</xdr:colOff>
      <xdr:row>38</xdr:row>
      <xdr:rowOff>24112</xdr:rowOff>
    </xdr:to>
    <xdr:sp macro="" textlink="">
      <xdr:nvSpPr>
        <xdr:cNvPr id="82" name="楕円 81"/>
        <xdr:cNvSpPr/>
      </xdr:nvSpPr>
      <xdr:spPr>
        <a:xfrm>
          <a:off x="4584700" y="64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72389</xdr:rowOff>
    </xdr:from>
    <xdr:ext cx="469744" cy="259045"/>
    <xdr:sp macro="" textlink="">
      <xdr:nvSpPr>
        <xdr:cNvPr id="83" name="議会費該当値テキスト"/>
        <xdr:cNvSpPr txBox="1"/>
      </xdr:nvSpPr>
      <xdr:spPr>
        <a:xfrm>
          <a:off x="4686300" y="641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52487</xdr:rowOff>
    </xdr:from>
    <xdr:to>
      <xdr:col>20</xdr:col>
      <xdr:colOff>38100</xdr:colOff>
      <xdr:row>37</xdr:row>
      <xdr:rowOff>154087</xdr:rowOff>
    </xdr:to>
    <xdr:sp macro="" textlink="">
      <xdr:nvSpPr>
        <xdr:cNvPr id="84" name="楕円 83"/>
        <xdr:cNvSpPr/>
      </xdr:nvSpPr>
      <xdr:spPr>
        <a:xfrm>
          <a:off x="3746500" y="63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145214</xdr:rowOff>
    </xdr:from>
    <xdr:ext cx="469744" cy="259045"/>
    <xdr:sp macro="" textlink="">
      <xdr:nvSpPr>
        <xdr:cNvPr id="85" name="テキスト ボックス 84"/>
        <xdr:cNvSpPr txBox="1"/>
      </xdr:nvSpPr>
      <xdr:spPr>
        <a:xfrm>
          <a:off x="3562428" y="64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52977</xdr:rowOff>
    </xdr:from>
    <xdr:to>
      <xdr:col>15</xdr:col>
      <xdr:colOff>101600</xdr:colOff>
      <xdr:row>37</xdr:row>
      <xdr:rowOff>154577</xdr:rowOff>
    </xdr:to>
    <xdr:sp macro="" textlink="">
      <xdr:nvSpPr>
        <xdr:cNvPr id="86" name="楕円 85"/>
        <xdr:cNvSpPr/>
      </xdr:nvSpPr>
      <xdr:spPr>
        <a:xfrm>
          <a:off x="2857500" y="63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145704</xdr:rowOff>
    </xdr:from>
    <xdr:ext cx="469744" cy="259045"/>
    <xdr:sp macro="" textlink="">
      <xdr:nvSpPr>
        <xdr:cNvPr id="87" name="テキスト ボックス 86"/>
        <xdr:cNvSpPr txBox="1"/>
      </xdr:nvSpPr>
      <xdr:spPr>
        <a:xfrm>
          <a:off x="2673428" y="648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166787</xdr:rowOff>
    </xdr:from>
    <xdr:to>
      <xdr:col>10</xdr:col>
      <xdr:colOff>165100</xdr:colOff>
      <xdr:row>37</xdr:row>
      <xdr:rowOff>96937</xdr:rowOff>
    </xdr:to>
    <xdr:sp macro="" textlink="">
      <xdr:nvSpPr>
        <xdr:cNvPr id="88" name="楕円 87"/>
        <xdr:cNvSpPr/>
      </xdr:nvSpPr>
      <xdr:spPr>
        <a:xfrm>
          <a:off x="1968500" y="63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88064</xdr:rowOff>
    </xdr:from>
    <xdr:ext cx="469744" cy="259045"/>
    <xdr:sp macro="" textlink="">
      <xdr:nvSpPr>
        <xdr:cNvPr id="89" name="テキスト ボックス 88"/>
        <xdr:cNvSpPr txBox="1"/>
      </xdr:nvSpPr>
      <xdr:spPr>
        <a:xfrm>
          <a:off x="1784428" y="643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54773</xdr:rowOff>
    </xdr:from>
    <xdr:to>
      <xdr:col>6</xdr:col>
      <xdr:colOff>38100</xdr:colOff>
      <xdr:row>37</xdr:row>
      <xdr:rowOff>156373</xdr:rowOff>
    </xdr:to>
    <xdr:sp macro="" textlink="">
      <xdr:nvSpPr>
        <xdr:cNvPr id="90" name="楕円 89"/>
        <xdr:cNvSpPr/>
      </xdr:nvSpPr>
      <xdr:spPr>
        <a:xfrm>
          <a:off x="1079500" y="639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147500</xdr:rowOff>
    </xdr:from>
    <xdr:ext cx="469744" cy="259045"/>
    <xdr:sp macro="" textlink="">
      <xdr:nvSpPr>
        <xdr:cNvPr id="91" name="テキスト ボックス 90"/>
        <xdr:cNvSpPr txBox="1"/>
      </xdr:nvSpPr>
      <xdr:spPr>
        <a:xfrm>
          <a:off x="895428" y="649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128491</xdr:rowOff>
    </xdr:from>
    <xdr:to>
      <xdr:col>24</xdr:col>
      <xdr:colOff>63500</xdr:colOff>
      <xdr:row>57</xdr:row>
      <xdr:rowOff>105383</xdr:rowOff>
    </xdr:to>
    <xdr:cxnSp macro="">
      <xdr:nvCxnSpPr>
        <xdr:cNvPr id="118" name="直線コネクタ 117"/>
        <xdr:cNvCxnSpPr/>
      </xdr:nvCxnSpPr>
      <xdr:spPr>
        <a:xfrm>
          <a:off x="3797300" y="9729691"/>
          <a:ext cx="838200" cy="1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128491</xdr:rowOff>
    </xdr:from>
    <xdr:to>
      <xdr:col>19</xdr:col>
      <xdr:colOff>177800</xdr:colOff>
      <xdr:row>57</xdr:row>
      <xdr:rowOff>59864</xdr:rowOff>
    </xdr:to>
    <xdr:cxnSp macro="">
      <xdr:nvCxnSpPr>
        <xdr:cNvPr id="121" name="直線コネクタ 120"/>
        <xdr:cNvCxnSpPr/>
      </xdr:nvCxnSpPr>
      <xdr:spPr>
        <a:xfrm flipV="1">
          <a:off x="2908300" y="9729691"/>
          <a:ext cx="889000" cy="10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59864</xdr:rowOff>
    </xdr:from>
    <xdr:to>
      <xdr:col>15</xdr:col>
      <xdr:colOff>50800</xdr:colOff>
      <xdr:row>57</xdr:row>
      <xdr:rowOff>109045</xdr:rowOff>
    </xdr:to>
    <xdr:cxnSp macro="">
      <xdr:nvCxnSpPr>
        <xdr:cNvPr id="124" name="直線コネクタ 123"/>
        <xdr:cNvCxnSpPr/>
      </xdr:nvCxnSpPr>
      <xdr:spPr>
        <a:xfrm flipV="1">
          <a:off x="2019300" y="9832514"/>
          <a:ext cx="889000" cy="4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137290</xdr:rowOff>
    </xdr:from>
    <xdr:ext cx="534377" cy="259045"/>
    <xdr:sp macro="" textlink="">
      <xdr:nvSpPr>
        <xdr:cNvPr id="126" name="テキスト ボックス 125"/>
        <xdr:cNvSpPr txBox="1"/>
      </xdr:nvSpPr>
      <xdr:spPr>
        <a:xfrm>
          <a:off x="2641111" y="99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109045</xdr:rowOff>
    </xdr:from>
    <xdr:to>
      <xdr:col>10</xdr:col>
      <xdr:colOff>114300</xdr:colOff>
      <xdr:row>57</xdr:row>
      <xdr:rowOff>116715</xdr:rowOff>
    </xdr:to>
    <xdr:cxnSp macro="">
      <xdr:nvCxnSpPr>
        <xdr:cNvPr id="127" name="直線コネクタ 126"/>
        <xdr:cNvCxnSpPr/>
      </xdr:nvCxnSpPr>
      <xdr:spPr>
        <a:xfrm flipV="1">
          <a:off x="1130300" y="9881695"/>
          <a:ext cx="889000" cy="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83256</xdr:rowOff>
    </xdr:from>
    <xdr:to>
      <xdr:col>6</xdr:col>
      <xdr:colOff>38100</xdr:colOff>
      <xdr:row>58</xdr:row>
      <xdr:rowOff>13406</xdr:rowOff>
    </xdr:to>
    <xdr:sp macro="" textlink="">
      <xdr:nvSpPr>
        <xdr:cNvPr id="130" name="フローチャート: 判断 129"/>
        <xdr:cNvSpPr/>
      </xdr:nvSpPr>
      <xdr:spPr>
        <a:xfrm>
          <a:off x="1079500" y="985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4533</xdr:rowOff>
    </xdr:from>
    <xdr:ext cx="534377" cy="259045"/>
    <xdr:sp macro="" textlink="">
      <xdr:nvSpPr>
        <xdr:cNvPr id="131" name="テキスト ボックス 130"/>
        <xdr:cNvSpPr txBox="1"/>
      </xdr:nvSpPr>
      <xdr:spPr>
        <a:xfrm>
          <a:off x="863111" y="994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54583</xdr:rowOff>
    </xdr:from>
    <xdr:to>
      <xdr:col>24</xdr:col>
      <xdr:colOff>114300</xdr:colOff>
      <xdr:row>57</xdr:row>
      <xdr:rowOff>156183</xdr:rowOff>
    </xdr:to>
    <xdr:sp macro="" textlink="">
      <xdr:nvSpPr>
        <xdr:cNvPr id="137" name="楕円 136"/>
        <xdr:cNvSpPr/>
      </xdr:nvSpPr>
      <xdr:spPr>
        <a:xfrm>
          <a:off x="4584700" y="98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165815</xdr:rowOff>
    </xdr:from>
    <xdr:ext cx="534377" cy="259045"/>
    <xdr:sp macro="" textlink="">
      <xdr:nvSpPr>
        <xdr:cNvPr id="138" name="総務費該当値テキスト"/>
        <xdr:cNvSpPr txBox="1"/>
      </xdr:nvSpPr>
      <xdr:spPr>
        <a:xfrm>
          <a:off x="4686300" y="97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77691</xdr:rowOff>
    </xdr:from>
    <xdr:to>
      <xdr:col>20</xdr:col>
      <xdr:colOff>38100</xdr:colOff>
      <xdr:row>57</xdr:row>
      <xdr:rowOff>7841</xdr:rowOff>
    </xdr:to>
    <xdr:sp macro="" textlink="">
      <xdr:nvSpPr>
        <xdr:cNvPr id="139" name="楕円 138"/>
        <xdr:cNvSpPr/>
      </xdr:nvSpPr>
      <xdr:spPr>
        <a:xfrm>
          <a:off x="3746500" y="96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24368</xdr:rowOff>
    </xdr:from>
    <xdr:ext cx="599010" cy="259045"/>
    <xdr:sp macro="" textlink="">
      <xdr:nvSpPr>
        <xdr:cNvPr id="140" name="テキスト ボックス 139"/>
        <xdr:cNvSpPr txBox="1"/>
      </xdr:nvSpPr>
      <xdr:spPr>
        <a:xfrm>
          <a:off x="3497795" y="945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9064</xdr:rowOff>
    </xdr:from>
    <xdr:to>
      <xdr:col>15</xdr:col>
      <xdr:colOff>101600</xdr:colOff>
      <xdr:row>57</xdr:row>
      <xdr:rowOff>110664</xdr:rowOff>
    </xdr:to>
    <xdr:sp macro="" textlink="">
      <xdr:nvSpPr>
        <xdr:cNvPr id="141" name="楕円 140"/>
        <xdr:cNvSpPr/>
      </xdr:nvSpPr>
      <xdr:spPr>
        <a:xfrm>
          <a:off x="2857500" y="978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127191</xdr:rowOff>
    </xdr:from>
    <xdr:ext cx="599010" cy="259045"/>
    <xdr:sp macro="" textlink="">
      <xdr:nvSpPr>
        <xdr:cNvPr id="142" name="テキスト ボックス 141"/>
        <xdr:cNvSpPr txBox="1"/>
      </xdr:nvSpPr>
      <xdr:spPr>
        <a:xfrm>
          <a:off x="2608795" y="955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58245</xdr:rowOff>
    </xdr:from>
    <xdr:to>
      <xdr:col>10</xdr:col>
      <xdr:colOff>165100</xdr:colOff>
      <xdr:row>57</xdr:row>
      <xdr:rowOff>159845</xdr:rowOff>
    </xdr:to>
    <xdr:sp macro="" textlink="">
      <xdr:nvSpPr>
        <xdr:cNvPr id="143" name="楕円 142"/>
        <xdr:cNvSpPr/>
      </xdr:nvSpPr>
      <xdr:spPr>
        <a:xfrm>
          <a:off x="1968500" y="983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150972</xdr:rowOff>
    </xdr:from>
    <xdr:ext cx="534377" cy="259045"/>
    <xdr:sp macro="" textlink="">
      <xdr:nvSpPr>
        <xdr:cNvPr id="144" name="テキスト ボックス 143"/>
        <xdr:cNvSpPr txBox="1"/>
      </xdr:nvSpPr>
      <xdr:spPr>
        <a:xfrm>
          <a:off x="1752111" y="992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65915</xdr:rowOff>
    </xdr:from>
    <xdr:to>
      <xdr:col>6</xdr:col>
      <xdr:colOff>38100</xdr:colOff>
      <xdr:row>57</xdr:row>
      <xdr:rowOff>167515</xdr:rowOff>
    </xdr:to>
    <xdr:sp macro="" textlink="">
      <xdr:nvSpPr>
        <xdr:cNvPr id="145" name="楕円 144"/>
        <xdr:cNvSpPr/>
      </xdr:nvSpPr>
      <xdr:spPr>
        <a:xfrm>
          <a:off x="1079500" y="983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12592</xdr:rowOff>
    </xdr:from>
    <xdr:ext cx="534377" cy="259045"/>
    <xdr:sp macro="" textlink="">
      <xdr:nvSpPr>
        <xdr:cNvPr id="146" name="テキスト ボックス 145"/>
        <xdr:cNvSpPr txBox="1"/>
      </xdr:nvSpPr>
      <xdr:spPr>
        <a:xfrm>
          <a:off x="863111" y="961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76572</xdr:rowOff>
    </xdr:from>
    <xdr:to>
      <xdr:col>24</xdr:col>
      <xdr:colOff>63500</xdr:colOff>
      <xdr:row>76</xdr:row>
      <xdr:rowOff>108079</xdr:rowOff>
    </xdr:to>
    <xdr:cxnSp macro="">
      <xdr:nvCxnSpPr>
        <xdr:cNvPr id="172" name="直線コネクタ 171"/>
        <xdr:cNvCxnSpPr/>
      </xdr:nvCxnSpPr>
      <xdr:spPr>
        <a:xfrm flipV="1">
          <a:off x="3797300" y="13106772"/>
          <a:ext cx="838200" cy="3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160759</xdr:rowOff>
    </xdr:from>
    <xdr:to>
      <xdr:col>19</xdr:col>
      <xdr:colOff>177800</xdr:colOff>
      <xdr:row>76</xdr:row>
      <xdr:rowOff>108079</xdr:rowOff>
    </xdr:to>
    <xdr:cxnSp macro="">
      <xdr:nvCxnSpPr>
        <xdr:cNvPr id="175" name="直線コネクタ 174"/>
        <xdr:cNvCxnSpPr/>
      </xdr:nvCxnSpPr>
      <xdr:spPr>
        <a:xfrm>
          <a:off x="2908300" y="13019509"/>
          <a:ext cx="889000" cy="1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160759</xdr:rowOff>
    </xdr:from>
    <xdr:to>
      <xdr:col>15</xdr:col>
      <xdr:colOff>50800</xdr:colOff>
      <xdr:row>77</xdr:row>
      <xdr:rowOff>50495</xdr:rowOff>
    </xdr:to>
    <xdr:cxnSp macro="">
      <xdr:nvCxnSpPr>
        <xdr:cNvPr id="178" name="直線コネクタ 177"/>
        <xdr:cNvCxnSpPr/>
      </xdr:nvCxnSpPr>
      <xdr:spPr>
        <a:xfrm flipV="1">
          <a:off x="2019300" y="13019509"/>
          <a:ext cx="889000" cy="23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155813</xdr:rowOff>
    </xdr:from>
    <xdr:ext cx="599010" cy="259045"/>
    <xdr:sp macro="" textlink="">
      <xdr:nvSpPr>
        <xdr:cNvPr id="180" name="テキスト ボックス 179"/>
        <xdr:cNvSpPr txBox="1"/>
      </xdr:nvSpPr>
      <xdr:spPr>
        <a:xfrm>
          <a:off x="2608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50495</xdr:rowOff>
    </xdr:from>
    <xdr:to>
      <xdr:col>10</xdr:col>
      <xdr:colOff>114300</xdr:colOff>
      <xdr:row>77</xdr:row>
      <xdr:rowOff>65405</xdr:rowOff>
    </xdr:to>
    <xdr:cxnSp macro="">
      <xdr:nvCxnSpPr>
        <xdr:cNvPr id="181" name="直線コネクタ 180"/>
        <xdr:cNvCxnSpPr/>
      </xdr:nvCxnSpPr>
      <xdr:spPr>
        <a:xfrm flipV="1">
          <a:off x="1130300" y="13252145"/>
          <a:ext cx="889000" cy="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35722</xdr:rowOff>
    </xdr:from>
    <xdr:to>
      <xdr:col>6</xdr:col>
      <xdr:colOff>38100</xdr:colOff>
      <xdr:row>74</xdr:row>
      <xdr:rowOff>137322</xdr:rowOff>
    </xdr:to>
    <xdr:sp macro="" textlink="">
      <xdr:nvSpPr>
        <xdr:cNvPr id="184" name="フローチャート: 判断 183"/>
        <xdr:cNvSpPr/>
      </xdr:nvSpPr>
      <xdr:spPr>
        <a:xfrm>
          <a:off x="1079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153849</xdr:rowOff>
    </xdr:from>
    <xdr:ext cx="599010" cy="259045"/>
    <xdr:sp macro="" textlink="">
      <xdr:nvSpPr>
        <xdr:cNvPr id="185" name="テキスト ボックス 184"/>
        <xdr:cNvSpPr txBox="1"/>
      </xdr:nvSpPr>
      <xdr:spPr>
        <a:xfrm>
          <a:off x="830795"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25772</xdr:rowOff>
    </xdr:from>
    <xdr:to>
      <xdr:col>24</xdr:col>
      <xdr:colOff>114300</xdr:colOff>
      <xdr:row>76</xdr:row>
      <xdr:rowOff>127372</xdr:rowOff>
    </xdr:to>
    <xdr:sp macro="" textlink="">
      <xdr:nvSpPr>
        <xdr:cNvPr id="191" name="楕円 190"/>
        <xdr:cNvSpPr/>
      </xdr:nvSpPr>
      <xdr:spPr>
        <a:xfrm>
          <a:off x="4584700" y="1305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48649</xdr:rowOff>
    </xdr:from>
    <xdr:ext cx="599010" cy="259045"/>
    <xdr:sp macro="" textlink="">
      <xdr:nvSpPr>
        <xdr:cNvPr id="192" name="民生費該当値テキスト"/>
        <xdr:cNvSpPr txBox="1"/>
      </xdr:nvSpPr>
      <xdr:spPr>
        <a:xfrm>
          <a:off x="4686300" y="1290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57279</xdr:rowOff>
    </xdr:from>
    <xdr:to>
      <xdr:col>20</xdr:col>
      <xdr:colOff>38100</xdr:colOff>
      <xdr:row>76</xdr:row>
      <xdr:rowOff>158879</xdr:rowOff>
    </xdr:to>
    <xdr:sp macro="" textlink="">
      <xdr:nvSpPr>
        <xdr:cNvPr id="193" name="楕円 192"/>
        <xdr:cNvSpPr/>
      </xdr:nvSpPr>
      <xdr:spPr>
        <a:xfrm>
          <a:off x="3746500" y="1308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150006</xdr:rowOff>
    </xdr:from>
    <xdr:ext cx="599010" cy="259045"/>
    <xdr:sp macro="" textlink="">
      <xdr:nvSpPr>
        <xdr:cNvPr id="194" name="テキスト ボックス 193"/>
        <xdr:cNvSpPr txBox="1"/>
      </xdr:nvSpPr>
      <xdr:spPr>
        <a:xfrm>
          <a:off x="3497795" y="1318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109960</xdr:rowOff>
    </xdr:from>
    <xdr:to>
      <xdr:col>15</xdr:col>
      <xdr:colOff>101600</xdr:colOff>
      <xdr:row>76</xdr:row>
      <xdr:rowOff>40109</xdr:rowOff>
    </xdr:to>
    <xdr:sp macro="" textlink="">
      <xdr:nvSpPr>
        <xdr:cNvPr id="195" name="楕円 194"/>
        <xdr:cNvSpPr/>
      </xdr:nvSpPr>
      <xdr:spPr>
        <a:xfrm>
          <a:off x="2857500" y="129687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56637</xdr:rowOff>
    </xdr:from>
    <xdr:ext cx="599010" cy="259045"/>
    <xdr:sp macro="" textlink="">
      <xdr:nvSpPr>
        <xdr:cNvPr id="196" name="テキスト ボックス 195"/>
        <xdr:cNvSpPr txBox="1"/>
      </xdr:nvSpPr>
      <xdr:spPr>
        <a:xfrm>
          <a:off x="2608795" y="1274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171145</xdr:rowOff>
    </xdr:from>
    <xdr:to>
      <xdr:col>10</xdr:col>
      <xdr:colOff>165100</xdr:colOff>
      <xdr:row>77</xdr:row>
      <xdr:rowOff>101295</xdr:rowOff>
    </xdr:to>
    <xdr:sp macro="" textlink="">
      <xdr:nvSpPr>
        <xdr:cNvPr id="197" name="楕円 196"/>
        <xdr:cNvSpPr/>
      </xdr:nvSpPr>
      <xdr:spPr>
        <a:xfrm>
          <a:off x="1968500" y="132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92422</xdr:rowOff>
    </xdr:from>
    <xdr:ext cx="599010" cy="259045"/>
    <xdr:sp macro="" textlink="">
      <xdr:nvSpPr>
        <xdr:cNvPr id="198" name="テキスト ボックス 197"/>
        <xdr:cNvSpPr txBox="1"/>
      </xdr:nvSpPr>
      <xdr:spPr>
        <a:xfrm>
          <a:off x="1719795" y="1329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14605</xdr:rowOff>
    </xdr:from>
    <xdr:to>
      <xdr:col>6</xdr:col>
      <xdr:colOff>38100</xdr:colOff>
      <xdr:row>77</xdr:row>
      <xdr:rowOff>116205</xdr:rowOff>
    </xdr:to>
    <xdr:sp macro="" textlink="">
      <xdr:nvSpPr>
        <xdr:cNvPr id="199" name="楕円 198"/>
        <xdr:cNvSpPr/>
      </xdr:nvSpPr>
      <xdr:spPr>
        <a:xfrm>
          <a:off x="1079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107332</xdr:rowOff>
    </xdr:from>
    <xdr:ext cx="599010" cy="259045"/>
    <xdr:sp macro="" textlink="">
      <xdr:nvSpPr>
        <xdr:cNvPr id="200" name="テキスト ボックス 199"/>
        <xdr:cNvSpPr txBox="1"/>
      </xdr:nvSpPr>
      <xdr:spPr>
        <a:xfrm>
          <a:off x="830795" y="1330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46039</xdr:rowOff>
    </xdr:from>
    <xdr:to>
      <xdr:col>24</xdr:col>
      <xdr:colOff>63500</xdr:colOff>
      <xdr:row>97</xdr:row>
      <xdr:rowOff>50448</xdr:rowOff>
    </xdr:to>
    <xdr:cxnSp macro="">
      <xdr:nvCxnSpPr>
        <xdr:cNvPr id="232" name="直線コネクタ 231"/>
        <xdr:cNvCxnSpPr/>
      </xdr:nvCxnSpPr>
      <xdr:spPr>
        <a:xfrm flipV="1">
          <a:off x="3797300" y="16505239"/>
          <a:ext cx="838200" cy="17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103005</xdr:rowOff>
    </xdr:from>
    <xdr:ext cx="534377" cy="259045"/>
    <xdr:sp macro="" textlink="">
      <xdr:nvSpPr>
        <xdr:cNvPr id="233" name="衛生費平均値テキスト"/>
        <xdr:cNvSpPr txBox="1"/>
      </xdr:nvSpPr>
      <xdr:spPr>
        <a:xfrm>
          <a:off x="4686300" y="16562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47036</xdr:rowOff>
    </xdr:from>
    <xdr:to>
      <xdr:col>19</xdr:col>
      <xdr:colOff>177800</xdr:colOff>
      <xdr:row>97</xdr:row>
      <xdr:rowOff>50448</xdr:rowOff>
    </xdr:to>
    <xdr:cxnSp macro="">
      <xdr:nvCxnSpPr>
        <xdr:cNvPr id="235" name="直線コネクタ 234"/>
        <xdr:cNvCxnSpPr/>
      </xdr:nvCxnSpPr>
      <xdr:spPr>
        <a:xfrm>
          <a:off x="2908300" y="16677686"/>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124318</xdr:rowOff>
    </xdr:from>
    <xdr:to>
      <xdr:col>15</xdr:col>
      <xdr:colOff>50800</xdr:colOff>
      <xdr:row>97</xdr:row>
      <xdr:rowOff>47036</xdr:rowOff>
    </xdr:to>
    <xdr:cxnSp macro="">
      <xdr:nvCxnSpPr>
        <xdr:cNvPr id="238" name="直線コネクタ 237"/>
        <xdr:cNvCxnSpPr/>
      </xdr:nvCxnSpPr>
      <xdr:spPr>
        <a:xfrm>
          <a:off x="2019300" y="16583518"/>
          <a:ext cx="889000" cy="9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86550</xdr:rowOff>
    </xdr:from>
    <xdr:to>
      <xdr:col>10</xdr:col>
      <xdr:colOff>114300</xdr:colOff>
      <xdr:row>96</xdr:row>
      <xdr:rowOff>124318</xdr:rowOff>
    </xdr:to>
    <xdr:cxnSp macro="">
      <xdr:nvCxnSpPr>
        <xdr:cNvPr id="241" name="直線コネクタ 240"/>
        <xdr:cNvCxnSpPr/>
      </xdr:nvCxnSpPr>
      <xdr:spPr>
        <a:xfrm>
          <a:off x="1130300" y="16545750"/>
          <a:ext cx="889000" cy="3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64910</xdr:rowOff>
    </xdr:from>
    <xdr:ext cx="534377" cy="259045"/>
    <xdr:sp macro="" textlink="">
      <xdr:nvSpPr>
        <xdr:cNvPr id="243" name="テキスト ボックス 242"/>
        <xdr:cNvSpPr txBox="1"/>
      </xdr:nvSpPr>
      <xdr:spPr>
        <a:xfrm>
          <a:off x="1752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151226</xdr:rowOff>
    </xdr:from>
    <xdr:to>
      <xdr:col>6</xdr:col>
      <xdr:colOff>38100</xdr:colOff>
      <xdr:row>97</xdr:row>
      <xdr:rowOff>81376</xdr:rowOff>
    </xdr:to>
    <xdr:sp macro="" textlink="">
      <xdr:nvSpPr>
        <xdr:cNvPr id="244" name="フローチャート: 判断 243"/>
        <xdr:cNvSpPr/>
      </xdr:nvSpPr>
      <xdr:spPr>
        <a:xfrm>
          <a:off x="1079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72503</xdr:rowOff>
    </xdr:from>
    <xdr:ext cx="534377" cy="259045"/>
    <xdr:sp macro="" textlink="">
      <xdr:nvSpPr>
        <xdr:cNvPr id="245" name="テキスト ボックス 244"/>
        <xdr:cNvSpPr txBox="1"/>
      </xdr:nvSpPr>
      <xdr:spPr>
        <a:xfrm>
          <a:off x="863111" y="167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166689</xdr:rowOff>
    </xdr:from>
    <xdr:to>
      <xdr:col>24</xdr:col>
      <xdr:colOff>114300</xdr:colOff>
      <xdr:row>96</xdr:row>
      <xdr:rowOff>96839</xdr:rowOff>
    </xdr:to>
    <xdr:sp macro="" textlink="">
      <xdr:nvSpPr>
        <xdr:cNvPr id="251" name="楕円 250"/>
        <xdr:cNvSpPr/>
      </xdr:nvSpPr>
      <xdr:spPr>
        <a:xfrm>
          <a:off x="4584700" y="164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18116</xdr:rowOff>
    </xdr:from>
    <xdr:ext cx="534377" cy="259045"/>
    <xdr:sp macro="" textlink="">
      <xdr:nvSpPr>
        <xdr:cNvPr id="252" name="衛生費該当値テキスト"/>
        <xdr:cNvSpPr txBox="1"/>
      </xdr:nvSpPr>
      <xdr:spPr>
        <a:xfrm>
          <a:off x="4686300" y="163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171098</xdr:rowOff>
    </xdr:from>
    <xdr:to>
      <xdr:col>20</xdr:col>
      <xdr:colOff>38100</xdr:colOff>
      <xdr:row>97</xdr:row>
      <xdr:rowOff>101248</xdr:rowOff>
    </xdr:to>
    <xdr:sp macro="" textlink="">
      <xdr:nvSpPr>
        <xdr:cNvPr id="253" name="楕円 252"/>
        <xdr:cNvSpPr/>
      </xdr:nvSpPr>
      <xdr:spPr>
        <a:xfrm>
          <a:off x="3746500" y="166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92375</xdr:rowOff>
    </xdr:from>
    <xdr:ext cx="534377" cy="259045"/>
    <xdr:sp macro="" textlink="">
      <xdr:nvSpPr>
        <xdr:cNvPr id="254" name="テキスト ボックス 253"/>
        <xdr:cNvSpPr txBox="1"/>
      </xdr:nvSpPr>
      <xdr:spPr>
        <a:xfrm>
          <a:off x="3530111" y="167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167686</xdr:rowOff>
    </xdr:from>
    <xdr:to>
      <xdr:col>15</xdr:col>
      <xdr:colOff>101600</xdr:colOff>
      <xdr:row>97</xdr:row>
      <xdr:rowOff>97836</xdr:rowOff>
    </xdr:to>
    <xdr:sp macro="" textlink="">
      <xdr:nvSpPr>
        <xdr:cNvPr id="255" name="楕円 254"/>
        <xdr:cNvSpPr/>
      </xdr:nvSpPr>
      <xdr:spPr>
        <a:xfrm>
          <a:off x="2857500" y="166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88963</xdr:rowOff>
    </xdr:from>
    <xdr:ext cx="534377" cy="259045"/>
    <xdr:sp macro="" textlink="">
      <xdr:nvSpPr>
        <xdr:cNvPr id="256" name="テキスト ボックス 255"/>
        <xdr:cNvSpPr txBox="1"/>
      </xdr:nvSpPr>
      <xdr:spPr>
        <a:xfrm>
          <a:off x="2641111" y="167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73518</xdr:rowOff>
    </xdr:from>
    <xdr:to>
      <xdr:col>10</xdr:col>
      <xdr:colOff>165100</xdr:colOff>
      <xdr:row>97</xdr:row>
      <xdr:rowOff>3668</xdr:rowOff>
    </xdr:to>
    <xdr:sp macro="" textlink="">
      <xdr:nvSpPr>
        <xdr:cNvPr id="257" name="楕円 256"/>
        <xdr:cNvSpPr/>
      </xdr:nvSpPr>
      <xdr:spPr>
        <a:xfrm>
          <a:off x="1968500" y="165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20195</xdr:rowOff>
    </xdr:from>
    <xdr:ext cx="534377" cy="259045"/>
    <xdr:sp macro="" textlink="">
      <xdr:nvSpPr>
        <xdr:cNvPr id="258" name="テキスト ボックス 257"/>
        <xdr:cNvSpPr txBox="1"/>
      </xdr:nvSpPr>
      <xdr:spPr>
        <a:xfrm>
          <a:off x="1752111" y="163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35750</xdr:rowOff>
    </xdr:from>
    <xdr:to>
      <xdr:col>6</xdr:col>
      <xdr:colOff>38100</xdr:colOff>
      <xdr:row>96</xdr:row>
      <xdr:rowOff>137350</xdr:rowOff>
    </xdr:to>
    <xdr:sp macro="" textlink="">
      <xdr:nvSpPr>
        <xdr:cNvPr id="259" name="楕円 258"/>
        <xdr:cNvSpPr/>
      </xdr:nvSpPr>
      <xdr:spPr>
        <a:xfrm>
          <a:off x="1079500" y="164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153877</xdr:rowOff>
    </xdr:from>
    <xdr:ext cx="534377" cy="259045"/>
    <xdr:sp macro="" textlink="">
      <xdr:nvSpPr>
        <xdr:cNvPr id="260" name="テキスト ボックス 259"/>
        <xdr:cNvSpPr txBox="1"/>
      </xdr:nvSpPr>
      <xdr:spPr>
        <a:xfrm>
          <a:off x="863111" y="162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26924</xdr:rowOff>
    </xdr:from>
    <xdr:to>
      <xdr:col>45</xdr:col>
      <xdr:colOff>177800</xdr:colOff>
      <xdr:row>39</xdr:row>
      <xdr:rowOff>44450</xdr:rowOff>
    </xdr:to>
    <xdr:cxnSp macro="">
      <xdr:nvCxnSpPr>
        <xdr:cNvPr id="295" name="直線コネクタ 294"/>
        <xdr:cNvCxnSpPr/>
      </xdr:nvCxnSpPr>
      <xdr:spPr>
        <a:xfrm>
          <a:off x="7861300" y="671347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46927</xdr:rowOff>
    </xdr:from>
    <xdr:to>
      <xdr:col>41</xdr:col>
      <xdr:colOff>50800</xdr:colOff>
      <xdr:row>39</xdr:row>
      <xdr:rowOff>26924</xdr:rowOff>
    </xdr:to>
    <xdr:cxnSp macro="">
      <xdr:nvCxnSpPr>
        <xdr:cNvPr id="298" name="直線コネクタ 297"/>
        <xdr:cNvCxnSpPr/>
      </xdr:nvCxnSpPr>
      <xdr:spPr>
        <a:xfrm>
          <a:off x="6972300" y="6390577"/>
          <a:ext cx="889000" cy="32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2222</xdr:rowOff>
    </xdr:from>
    <xdr:to>
      <xdr:col>36</xdr:col>
      <xdr:colOff>165100</xdr:colOff>
      <xdr:row>37</xdr:row>
      <xdr:rowOff>103822</xdr:rowOff>
    </xdr:to>
    <xdr:sp macro="" textlink="">
      <xdr:nvSpPr>
        <xdr:cNvPr id="301" name="フローチャート: 判断 300"/>
        <xdr:cNvSpPr/>
      </xdr:nvSpPr>
      <xdr:spPr>
        <a:xfrm>
          <a:off x="6921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94949</xdr:rowOff>
    </xdr:from>
    <xdr:ext cx="469744" cy="259045"/>
    <xdr:sp macro="" textlink="">
      <xdr:nvSpPr>
        <xdr:cNvPr id="302" name="テキスト ボックス 301"/>
        <xdr:cNvSpPr txBox="1"/>
      </xdr:nvSpPr>
      <xdr:spPr>
        <a:xfrm>
          <a:off x="6737428" y="64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147574</xdr:rowOff>
    </xdr:from>
    <xdr:to>
      <xdr:col>41</xdr:col>
      <xdr:colOff>101600</xdr:colOff>
      <xdr:row>39</xdr:row>
      <xdr:rowOff>77724</xdr:rowOff>
    </xdr:to>
    <xdr:sp macro="" textlink="">
      <xdr:nvSpPr>
        <xdr:cNvPr id="314" name="楕円 313"/>
        <xdr:cNvSpPr/>
      </xdr:nvSpPr>
      <xdr:spPr>
        <a:xfrm>
          <a:off x="7810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68851</xdr:rowOff>
    </xdr:from>
    <xdr:ext cx="313932" cy="259045"/>
    <xdr:sp macro="" textlink="">
      <xdr:nvSpPr>
        <xdr:cNvPr id="315" name="テキスト ボックス 314"/>
        <xdr:cNvSpPr txBox="1"/>
      </xdr:nvSpPr>
      <xdr:spPr>
        <a:xfrm>
          <a:off x="7704333" y="675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167577</xdr:rowOff>
    </xdr:from>
    <xdr:to>
      <xdr:col>36</xdr:col>
      <xdr:colOff>165100</xdr:colOff>
      <xdr:row>37</xdr:row>
      <xdr:rowOff>97727</xdr:rowOff>
    </xdr:to>
    <xdr:sp macro="" textlink="">
      <xdr:nvSpPr>
        <xdr:cNvPr id="316" name="楕円 315"/>
        <xdr:cNvSpPr/>
      </xdr:nvSpPr>
      <xdr:spPr>
        <a:xfrm>
          <a:off x="6921500" y="63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114254</xdr:rowOff>
    </xdr:from>
    <xdr:ext cx="469744" cy="259045"/>
    <xdr:sp macro="" textlink="">
      <xdr:nvSpPr>
        <xdr:cNvPr id="317" name="テキスト ボックス 316"/>
        <xdr:cNvSpPr txBox="1"/>
      </xdr:nvSpPr>
      <xdr:spPr>
        <a:xfrm>
          <a:off x="6737428" y="611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10937</xdr:rowOff>
    </xdr:from>
    <xdr:to>
      <xdr:col>55</xdr:col>
      <xdr:colOff>0</xdr:colOff>
      <xdr:row>57</xdr:row>
      <xdr:rowOff>117107</xdr:rowOff>
    </xdr:to>
    <xdr:cxnSp macro="">
      <xdr:nvCxnSpPr>
        <xdr:cNvPr id="346" name="直線コネクタ 345"/>
        <xdr:cNvCxnSpPr/>
      </xdr:nvCxnSpPr>
      <xdr:spPr>
        <a:xfrm>
          <a:off x="9639300" y="9783587"/>
          <a:ext cx="838200" cy="10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10937</xdr:rowOff>
    </xdr:from>
    <xdr:to>
      <xdr:col>50</xdr:col>
      <xdr:colOff>114300</xdr:colOff>
      <xdr:row>57</xdr:row>
      <xdr:rowOff>44404</xdr:rowOff>
    </xdr:to>
    <xdr:cxnSp macro="">
      <xdr:nvCxnSpPr>
        <xdr:cNvPr id="349" name="直線コネクタ 348"/>
        <xdr:cNvCxnSpPr/>
      </xdr:nvCxnSpPr>
      <xdr:spPr>
        <a:xfrm flipV="1">
          <a:off x="8750300" y="9783587"/>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44404</xdr:rowOff>
    </xdr:from>
    <xdr:to>
      <xdr:col>45</xdr:col>
      <xdr:colOff>177800</xdr:colOff>
      <xdr:row>57</xdr:row>
      <xdr:rowOff>47201</xdr:rowOff>
    </xdr:to>
    <xdr:cxnSp macro="">
      <xdr:nvCxnSpPr>
        <xdr:cNvPr id="352" name="直線コネクタ 351"/>
        <xdr:cNvCxnSpPr/>
      </xdr:nvCxnSpPr>
      <xdr:spPr>
        <a:xfrm flipV="1">
          <a:off x="7861300" y="9817054"/>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4" name="テキスト ボックス 353"/>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47201</xdr:rowOff>
    </xdr:from>
    <xdr:to>
      <xdr:col>41</xdr:col>
      <xdr:colOff>50800</xdr:colOff>
      <xdr:row>57</xdr:row>
      <xdr:rowOff>100319</xdr:rowOff>
    </xdr:to>
    <xdr:cxnSp macro="">
      <xdr:nvCxnSpPr>
        <xdr:cNvPr id="355" name="直線コネクタ 354"/>
        <xdr:cNvCxnSpPr/>
      </xdr:nvCxnSpPr>
      <xdr:spPr>
        <a:xfrm flipV="1">
          <a:off x="6972300" y="9819851"/>
          <a:ext cx="889000" cy="5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130596</xdr:rowOff>
    </xdr:from>
    <xdr:ext cx="534377" cy="259045"/>
    <xdr:sp macro="" textlink="">
      <xdr:nvSpPr>
        <xdr:cNvPr id="357" name="テキスト ボックス 356"/>
        <xdr:cNvSpPr txBox="1"/>
      </xdr:nvSpPr>
      <xdr:spPr>
        <a:xfrm>
          <a:off x="7594111" y="99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81768</xdr:rowOff>
    </xdr:from>
    <xdr:to>
      <xdr:col>36</xdr:col>
      <xdr:colOff>165100</xdr:colOff>
      <xdr:row>58</xdr:row>
      <xdr:rowOff>11918</xdr:rowOff>
    </xdr:to>
    <xdr:sp macro="" textlink="">
      <xdr:nvSpPr>
        <xdr:cNvPr id="358" name="フローチャート: 判断 357"/>
        <xdr:cNvSpPr/>
      </xdr:nvSpPr>
      <xdr:spPr>
        <a:xfrm>
          <a:off x="6921500" y="985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3045</xdr:rowOff>
    </xdr:from>
    <xdr:ext cx="534377" cy="259045"/>
    <xdr:sp macro="" textlink="">
      <xdr:nvSpPr>
        <xdr:cNvPr id="359" name="テキスト ボックス 358"/>
        <xdr:cNvSpPr txBox="1"/>
      </xdr:nvSpPr>
      <xdr:spPr>
        <a:xfrm>
          <a:off x="6705111" y="994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66307</xdr:rowOff>
    </xdr:from>
    <xdr:to>
      <xdr:col>55</xdr:col>
      <xdr:colOff>50800</xdr:colOff>
      <xdr:row>57</xdr:row>
      <xdr:rowOff>167907</xdr:rowOff>
    </xdr:to>
    <xdr:sp macro="" textlink="">
      <xdr:nvSpPr>
        <xdr:cNvPr id="365" name="楕円 364"/>
        <xdr:cNvSpPr/>
      </xdr:nvSpPr>
      <xdr:spPr>
        <a:xfrm>
          <a:off x="10426700" y="98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44734</xdr:rowOff>
    </xdr:from>
    <xdr:ext cx="534377" cy="259045"/>
    <xdr:sp macro="" textlink="">
      <xdr:nvSpPr>
        <xdr:cNvPr id="366" name="農林水産業費該当値テキスト"/>
        <xdr:cNvSpPr txBox="1"/>
      </xdr:nvSpPr>
      <xdr:spPr>
        <a:xfrm>
          <a:off x="10528300" y="981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131587</xdr:rowOff>
    </xdr:from>
    <xdr:to>
      <xdr:col>50</xdr:col>
      <xdr:colOff>165100</xdr:colOff>
      <xdr:row>57</xdr:row>
      <xdr:rowOff>61737</xdr:rowOff>
    </xdr:to>
    <xdr:sp macro="" textlink="">
      <xdr:nvSpPr>
        <xdr:cNvPr id="367" name="楕円 366"/>
        <xdr:cNvSpPr/>
      </xdr:nvSpPr>
      <xdr:spPr>
        <a:xfrm>
          <a:off x="9588500" y="973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78264</xdr:rowOff>
    </xdr:from>
    <xdr:ext cx="534377" cy="259045"/>
    <xdr:sp macro="" textlink="">
      <xdr:nvSpPr>
        <xdr:cNvPr id="368" name="テキスト ボックス 367"/>
        <xdr:cNvSpPr txBox="1"/>
      </xdr:nvSpPr>
      <xdr:spPr>
        <a:xfrm>
          <a:off x="9372111" y="950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165054</xdr:rowOff>
    </xdr:from>
    <xdr:to>
      <xdr:col>46</xdr:col>
      <xdr:colOff>38100</xdr:colOff>
      <xdr:row>57</xdr:row>
      <xdr:rowOff>95204</xdr:rowOff>
    </xdr:to>
    <xdr:sp macro="" textlink="">
      <xdr:nvSpPr>
        <xdr:cNvPr id="369" name="楕円 368"/>
        <xdr:cNvSpPr/>
      </xdr:nvSpPr>
      <xdr:spPr>
        <a:xfrm>
          <a:off x="8699500" y="97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111731</xdr:rowOff>
    </xdr:from>
    <xdr:ext cx="534377" cy="259045"/>
    <xdr:sp macro="" textlink="">
      <xdr:nvSpPr>
        <xdr:cNvPr id="370" name="テキスト ボックス 369"/>
        <xdr:cNvSpPr txBox="1"/>
      </xdr:nvSpPr>
      <xdr:spPr>
        <a:xfrm>
          <a:off x="8483111" y="954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167851</xdr:rowOff>
    </xdr:from>
    <xdr:to>
      <xdr:col>41</xdr:col>
      <xdr:colOff>101600</xdr:colOff>
      <xdr:row>57</xdr:row>
      <xdr:rowOff>98001</xdr:rowOff>
    </xdr:to>
    <xdr:sp macro="" textlink="">
      <xdr:nvSpPr>
        <xdr:cNvPr id="371" name="楕円 370"/>
        <xdr:cNvSpPr/>
      </xdr:nvSpPr>
      <xdr:spPr>
        <a:xfrm>
          <a:off x="7810500" y="97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114528</xdr:rowOff>
    </xdr:from>
    <xdr:ext cx="534377" cy="259045"/>
    <xdr:sp macro="" textlink="">
      <xdr:nvSpPr>
        <xdr:cNvPr id="372" name="テキスト ボックス 371"/>
        <xdr:cNvSpPr txBox="1"/>
      </xdr:nvSpPr>
      <xdr:spPr>
        <a:xfrm>
          <a:off x="7594111" y="95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49519</xdr:rowOff>
    </xdr:from>
    <xdr:to>
      <xdr:col>36</xdr:col>
      <xdr:colOff>165100</xdr:colOff>
      <xdr:row>57</xdr:row>
      <xdr:rowOff>151119</xdr:rowOff>
    </xdr:to>
    <xdr:sp macro="" textlink="">
      <xdr:nvSpPr>
        <xdr:cNvPr id="373" name="楕円 372"/>
        <xdr:cNvSpPr/>
      </xdr:nvSpPr>
      <xdr:spPr>
        <a:xfrm>
          <a:off x="6921500" y="982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167646</xdr:rowOff>
    </xdr:from>
    <xdr:ext cx="534377" cy="259045"/>
    <xdr:sp macro="" textlink="">
      <xdr:nvSpPr>
        <xdr:cNvPr id="374" name="テキスト ボックス 373"/>
        <xdr:cNvSpPr txBox="1"/>
      </xdr:nvSpPr>
      <xdr:spPr>
        <a:xfrm>
          <a:off x="6705111" y="959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11181</xdr:rowOff>
    </xdr:from>
    <xdr:to>
      <xdr:col>55</xdr:col>
      <xdr:colOff>0</xdr:colOff>
      <xdr:row>77</xdr:row>
      <xdr:rowOff>38156</xdr:rowOff>
    </xdr:to>
    <xdr:cxnSp macro="">
      <xdr:nvCxnSpPr>
        <xdr:cNvPr id="401" name="直線コネクタ 400"/>
        <xdr:cNvCxnSpPr/>
      </xdr:nvCxnSpPr>
      <xdr:spPr>
        <a:xfrm>
          <a:off x="9639300" y="13212831"/>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113823</xdr:rowOff>
    </xdr:from>
    <xdr:to>
      <xdr:col>50</xdr:col>
      <xdr:colOff>114300</xdr:colOff>
      <xdr:row>77</xdr:row>
      <xdr:rowOff>11181</xdr:rowOff>
    </xdr:to>
    <xdr:cxnSp macro="">
      <xdr:nvCxnSpPr>
        <xdr:cNvPr id="404" name="直線コネクタ 403"/>
        <xdr:cNvCxnSpPr/>
      </xdr:nvCxnSpPr>
      <xdr:spPr>
        <a:xfrm>
          <a:off x="8750300" y="12458223"/>
          <a:ext cx="889000" cy="75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113823</xdr:rowOff>
    </xdr:from>
    <xdr:to>
      <xdr:col>45</xdr:col>
      <xdr:colOff>177800</xdr:colOff>
      <xdr:row>77</xdr:row>
      <xdr:rowOff>69543</xdr:rowOff>
    </xdr:to>
    <xdr:cxnSp macro="">
      <xdr:nvCxnSpPr>
        <xdr:cNvPr id="407" name="直線コネクタ 406"/>
        <xdr:cNvCxnSpPr/>
      </xdr:nvCxnSpPr>
      <xdr:spPr>
        <a:xfrm flipV="1">
          <a:off x="7861300" y="12458223"/>
          <a:ext cx="889000" cy="8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134284</xdr:rowOff>
    </xdr:from>
    <xdr:ext cx="534377" cy="259045"/>
    <xdr:sp macro="" textlink="">
      <xdr:nvSpPr>
        <xdr:cNvPr id="409" name="テキスト ボックス 408"/>
        <xdr:cNvSpPr txBox="1"/>
      </xdr:nvSpPr>
      <xdr:spPr>
        <a:xfrm>
          <a:off x="8483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69543</xdr:rowOff>
    </xdr:from>
    <xdr:to>
      <xdr:col>41</xdr:col>
      <xdr:colOff>50800</xdr:colOff>
      <xdr:row>77</xdr:row>
      <xdr:rowOff>104222</xdr:rowOff>
    </xdr:to>
    <xdr:cxnSp macro="">
      <xdr:nvCxnSpPr>
        <xdr:cNvPr id="410" name="直線コネクタ 409"/>
        <xdr:cNvCxnSpPr/>
      </xdr:nvCxnSpPr>
      <xdr:spPr>
        <a:xfrm flipV="1">
          <a:off x="6972300" y="13271193"/>
          <a:ext cx="889000" cy="3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34288</xdr:rowOff>
    </xdr:from>
    <xdr:to>
      <xdr:col>36</xdr:col>
      <xdr:colOff>165100</xdr:colOff>
      <xdr:row>76</xdr:row>
      <xdr:rowOff>135888</xdr:rowOff>
    </xdr:to>
    <xdr:sp macro="" textlink="">
      <xdr:nvSpPr>
        <xdr:cNvPr id="413" name="フローチャート: 判断 412"/>
        <xdr:cNvSpPr/>
      </xdr:nvSpPr>
      <xdr:spPr>
        <a:xfrm>
          <a:off x="6921500" y="130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152415</xdr:rowOff>
    </xdr:from>
    <xdr:ext cx="534377" cy="259045"/>
    <xdr:sp macro="" textlink="">
      <xdr:nvSpPr>
        <xdr:cNvPr id="414" name="テキスト ボックス 413"/>
        <xdr:cNvSpPr txBox="1"/>
      </xdr:nvSpPr>
      <xdr:spPr>
        <a:xfrm>
          <a:off x="6705111" y="128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158806</xdr:rowOff>
    </xdr:from>
    <xdr:to>
      <xdr:col>55</xdr:col>
      <xdr:colOff>50800</xdr:colOff>
      <xdr:row>77</xdr:row>
      <xdr:rowOff>88956</xdr:rowOff>
    </xdr:to>
    <xdr:sp macro="" textlink="">
      <xdr:nvSpPr>
        <xdr:cNvPr id="420" name="楕円 419"/>
        <xdr:cNvSpPr/>
      </xdr:nvSpPr>
      <xdr:spPr>
        <a:xfrm>
          <a:off x="10426700" y="131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137233</xdr:rowOff>
    </xdr:from>
    <xdr:ext cx="534377" cy="259045"/>
    <xdr:sp macro="" textlink="">
      <xdr:nvSpPr>
        <xdr:cNvPr id="421" name="商工費該当値テキスト"/>
        <xdr:cNvSpPr txBox="1"/>
      </xdr:nvSpPr>
      <xdr:spPr>
        <a:xfrm>
          <a:off x="10528300" y="1316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131831</xdr:rowOff>
    </xdr:from>
    <xdr:to>
      <xdr:col>50</xdr:col>
      <xdr:colOff>165100</xdr:colOff>
      <xdr:row>77</xdr:row>
      <xdr:rowOff>61981</xdr:rowOff>
    </xdr:to>
    <xdr:sp macro="" textlink="">
      <xdr:nvSpPr>
        <xdr:cNvPr id="422" name="楕円 421"/>
        <xdr:cNvSpPr/>
      </xdr:nvSpPr>
      <xdr:spPr>
        <a:xfrm>
          <a:off x="9588500" y="1316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53108</xdr:rowOff>
    </xdr:from>
    <xdr:ext cx="534377" cy="259045"/>
    <xdr:sp macro="" textlink="">
      <xdr:nvSpPr>
        <xdr:cNvPr id="423" name="テキスト ボックス 422"/>
        <xdr:cNvSpPr txBox="1"/>
      </xdr:nvSpPr>
      <xdr:spPr>
        <a:xfrm>
          <a:off x="9372111" y="132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63023</xdr:rowOff>
    </xdr:from>
    <xdr:to>
      <xdr:col>46</xdr:col>
      <xdr:colOff>38100</xdr:colOff>
      <xdr:row>72</xdr:row>
      <xdr:rowOff>164623</xdr:rowOff>
    </xdr:to>
    <xdr:sp macro="" textlink="">
      <xdr:nvSpPr>
        <xdr:cNvPr id="424" name="楕円 423"/>
        <xdr:cNvSpPr/>
      </xdr:nvSpPr>
      <xdr:spPr>
        <a:xfrm>
          <a:off x="8699500" y="124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9700</xdr:rowOff>
    </xdr:from>
    <xdr:ext cx="534377" cy="259045"/>
    <xdr:sp macro="" textlink="">
      <xdr:nvSpPr>
        <xdr:cNvPr id="425" name="テキスト ボックス 424"/>
        <xdr:cNvSpPr txBox="1"/>
      </xdr:nvSpPr>
      <xdr:spPr>
        <a:xfrm>
          <a:off x="8483111" y="121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18743</xdr:rowOff>
    </xdr:from>
    <xdr:to>
      <xdr:col>41</xdr:col>
      <xdr:colOff>101600</xdr:colOff>
      <xdr:row>77</xdr:row>
      <xdr:rowOff>120343</xdr:rowOff>
    </xdr:to>
    <xdr:sp macro="" textlink="">
      <xdr:nvSpPr>
        <xdr:cNvPr id="426" name="楕円 425"/>
        <xdr:cNvSpPr/>
      </xdr:nvSpPr>
      <xdr:spPr>
        <a:xfrm>
          <a:off x="7810500" y="1322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111470</xdr:rowOff>
    </xdr:from>
    <xdr:ext cx="534377" cy="259045"/>
    <xdr:sp macro="" textlink="">
      <xdr:nvSpPr>
        <xdr:cNvPr id="427" name="テキスト ボックス 426"/>
        <xdr:cNvSpPr txBox="1"/>
      </xdr:nvSpPr>
      <xdr:spPr>
        <a:xfrm>
          <a:off x="7594111" y="1331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53422</xdr:rowOff>
    </xdr:from>
    <xdr:to>
      <xdr:col>36</xdr:col>
      <xdr:colOff>165100</xdr:colOff>
      <xdr:row>77</xdr:row>
      <xdr:rowOff>155022</xdr:rowOff>
    </xdr:to>
    <xdr:sp macro="" textlink="">
      <xdr:nvSpPr>
        <xdr:cNvPr id="428" name="楕円 427"/>
        <xdr:cNvSpPr/>
      </xdr:nvSpPr>
      <xdr:spPr>
        <a:xfrm>
          <a:off x="6921500" y="132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146149</xdr:rowOff>
    </xdr:from>
    <xdr:ext cx="469744" cy="259045"/>
    <xdr:sp macro="" textlink="">
      <xdr:nvSpPr>
        <xdr:cNvPr id="429" name="テキスト ボックス 428"/>
        <xdr:cNvSpPr txBox="1"/>
      </xdr:nvSpPr>
      <xdr:spPr>
        <a:xfrm>
          <a:off x="6737428" y="1334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8088</xdr:rowOff>
    </xdr:from>
    <xdr:to>
      <xdr:col>55</xdr:col>
      <xdr:colOff>0</xdr:colOff>
      <xdr:row>98</xdr:row>
      <xdr:rowOff>99346</xdr:rowOff>
    </xdr:to>
    <xdr:cxnSp macro="">
      <xdr:nvCxnSpPr>
        <xdr:cNvPr id="458" name="直線コネクタ 457"/>
        <xdr:cNvCxnSpPr/>
      </xdr:nvCxnSpPr>
      <xdr:spPr>
        <a:xfrm flipV="1">
          <a:off x="9639300" y="16810188"/>
          <a:ext cx="838200" cy="9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36397</xdr:rowOff>
    </xdr:from>
    <xdr:ext cx="534377" cy="259045"/>
    <xdr:sp macro="" textlink="">
      <xdr:nvSpPr>
        <xdr:cNvPr id="459" name="土木費平均値テキスト"/>
        <xdr:cNvSpPr txBox="1"/>
      </xdr:nvSpPr>
      <xdr:spPr>
        <a:xfrm>
          <a:off x="10528300" y="16838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99346</xdr:rowOff>
    </xdr:from>
    <xdr:to>
      <xdr:col>50</xdr:col>
      <xdr:colOff>114300</xdr:colOff>
      <xdr:row>98</xdr:row>
      <xdr:rowOff>113613</xdr:rowOff>
    </xdr:to>
    <xdr:cxnSp macro="">
      <xdr:nvCxnSpPr>
        <xdr:cNvPr id="461" name="直線コネクタ 460"/>
        <xdr:cNvCxnSpPr/>
      </xdr:nvCxnSpPr>
      <xdr:spPr>
        <a:xfrm flipV="1">
          <a:off x="8750300" y="16901446"/>
          <a:ext cx="889000" cy="1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3" name="テキスト ボックス 462"/>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113613</xdr:rowOff>
    </xdr:from>
    <xdr:to>
      <xdr:col>45</xdr:col>
      <xdr:colOff>177800</xdr:colOff>
      <xdr:row>98</xdr:row>
      <xdr:rowOff>132418</xdr:rowOff>
    </xdr:to>
    <xdr:cxnSp macro="">
      <xdr:nvCxnSpPr>
        <xdr:cNvPr id="464" name="直線コネクタ 463"/>
        <xdr:cNvCxnSpPr/>
      </xdr:nvCxnSpPr>
      <xdr:spPr>
        <a:xfrm flipV="1">
          <a:off x="7861300" y="16915713"/>
          <a:ext cx="889000" cy="1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6" name="テキスト ボックス 465"/>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69510</xdr:rowOff>
    </xdr:from>
    <xdr:to>
      <xdr:col>41</xdr:col>
      <xdr:colOff>50800</xdr:colOff>
      <xdr:row>98</xdr:row>
      <xdr:rowOff>132418</xdr:rowOff>
    </xdr:to>
    <xdr:cxnSp macro="">
      <xdr:nvCxnSpPr>
        <xdr:cNvPr id="467" name="直線コネクタ 466"/>
        <xdr:cNvCxnSpPr/>
      </xdr:nvCxnSpPr>
      <xdr:spPr>
        <a:xfrm>
          <a:off x="6972300" y="16871610"/>
          <a:ext cx="889000" cy="6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91246</xdr:rowOff>
    </xdr:from>
    <xdr:to>
      <xdr:col>36</xdr:col>
      <xdr:colOff>165100</xdr:colOff>
      <xdr:row>99</xdr:row>
      <xdr:rowOff>21396</xdr:rowOff>
    </xdr:to>
    <xdr:sp macro="" textlink="">
      <xdr:nvSpPr>
        <xdr:cNvPr id="470" name="フローチャート: 判断 469"/>
        <xdr:cNvSpPr/>
      </xdr:nvSpPr>
      <xdr:spPr>
        <a:xfrm>
          <a:off x="6921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12523</xdr:rowOff>
    </xdr:from>
    <xdr:ext cx="534377" cy="259045"/>
    <xdr:sp macro="" textlink="">
      <xdr:nvSpPr>
        <xdr:cNvPr id="471" name="テキスト ボックス 470"/>
        <xdr:cNvSpPr txBox="1"/>
      </xdr:nvSpPr>
      <xdr:spPr>
        <a:xfrm>
          <a:off x="6705111" y="169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128738</xdr:rowOff>
    </xdr:from>
    <xdr:to>
      <xdr:col>55</xdr:col>
      <xdr:colOff>50800</xdr:colOff>
      <xdr:row>98</xdr:row>
      <xdr:rowOff>58888</xdr:rowOff>
    </xdr:to>
    <xdr:sp macro="" textlink="">
      <xdr:nvSpPr>
        <xdr:cNvPr id="477" name="楕円 476"/>
        <xdr:cNvSpPr/>
      </xdr:nvSpPr>
      <xdr:spPr>
        <a:xfrm>
          <a:off x="10426700" y="167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151615</xdr:rowOff>
    </xdr:from>
    <xdr:ext cx="599010" cy="259045"/>
    <xdr:sp macro="" textlink="">
      <xdr:nvSpPr>
        <xdr:cNvPr id="478" name="土木費該当値テキスト"/>
        <xdr:cNvSpPr txBox="1"/>
      </xdr:nvSpPr>
      <xdr:spPr>
        <a:xfrm>
          <a:off x="10528300" y="166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48546</xdr:rowOff>
    </xdr:from>
    <xdr:to>
      <xdr:col>50</xdr:col>
      <xdr:colOff>165100</xdr:colOff>
      <xdr:row>98</xdr:row>
      <xdr:rowOff>150146</xdr:rowOff>
    </xdr:to>
    <xdr:sp macro="" textlink="">
      <xdr:nvSpPr>
        <xdr:cNvPr id="479" name="楕円 478"/>
        <xdr:cNvSpPr/>
      </xdr:nvSpPr>
      <xdr:spPr>
        <a:xfrm>
          <a:off x="9588500" y="168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166673</xdr:rowOff>
    </xdr:from>
    <xdr:ext cx="534377" cy="259045"/>
    <xdr:sp macro="" textlink="">
      <xdr:nvSpPr>
        <xdr:cNvPr id="480" name="テキスト ボックス 479"/>
        <xdr:cNvSpPr txBox="1"/>
      </xdr:nvSpPr>
      <xdr:spPr>
        <a:xfrm>
          <a:off x="9372111" y="166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62813</xdr:rowOff>
    </xdr:from>
    <xdr:to>
      <xdr:col>46</xdr:col>
      <xdr:colOff>38100</xdr:colOff>
      <xdr:row>98</xdr:row>
      <xdr:rowOff>164413</xdr:rowOff>
    </xdr:to>
    <xdr:sp macro="" textlink="">
      <xdr:nvSpPr>
        <xdr:cNvPr id="481" name="楕円 480"/>
        <xdr:cNvSpPr/>
      </xdr:nvSpPr>
      <xdr:spPr>
        <a:xfrm>
          <a:off x="8699500" y="168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9490</xdr:rowOff>
    </xdr:from>
    <xdr:ext cx="534377" cy="259045"/>
    <xdr:sp macro="" textlink="">
      <xdr:nvSpPr>
        <xdr:cNvPr id="482" name="テキスト ボックス 481"/>
        <xdr:cNvSpPr txBox="1"/>
      </xdr:nvSpPr>
      <xdr:spPr>
        <a:xfrm>
          <a:off x="8483111" y="1664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81618</xdr:rowOff>
    </xdr:from>
    <xdr:to>
      <xdr:col>41</xdr:col>
      <xdr:colOff>101600</xdr:colOff>
      <xdr:row>99</xdr:row>
      <xdr:rowOff>11768</xdr:rowOff>
    </xdr:to>
    <xdr:sp macro="" textlink="">
      <xdr:nvSpPr>
        <xdr:cNvPr id="483" name="楕円 482"/>
        <xdr:cNvSpPr/>
      </xdr:nvSpPr>
      <xdr:spPr>
        <a:xfrm>
          <a:off x="7810500" y="1688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2895</xdr:rowOff>
    </xdr:from>
    <xdr:ext cx="534377" cy="259045"/>
    <xdr:sp macro="" textlink="">
      <xdr:nvSpPr>
        <xdr:cNvPr id="484" name="テキスト ボックス 483"/>
        <xdr:cNvSpPr txBox="1"/>
      </xdr:nvSpPr>
      <xdr:spPr>
        <a:xfrm>
          <a:off x="7594111" y="169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18710</xdr:rowOff>
    </xdr:from>
    <xdr:to>
      <xdr:col>36</xdr:col>
      <xdr:colOff>165100</xdr:colOff>
      <xdr:row>98</xdr:row>
      <xdr:rowOff>120310</xdr:rowOff>
    </xdr:to>
    <xdr:sp macro="" textlink="">
      <xdr:nvSpPr>
        <xdr:cNvPr id="485" name="楕円 484"/>
        <xdr:cNvSpPr/>
      </xdr:nvSpPr>
      <xdr:spPr>
        <a:xfrm>
          <a:off x="6921500" y="168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136837</xdr:rowOff>
    </xdr:from>
    <xdr:ext cx="599010" cy="259045"/>
    <xdr:sp macro="" textlink="">
      <xdr:nvSpPr>
        <xdr:cNvPr id="486" name="テキスト ボックス 485"/>
        <xdr:cNvSpPr txBox="1"/>
      </xdr:nvSpPr>
      <xdr:spPr>
        <a:xfrm>
          <a:off x="6672795" y="1659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15951</xdr:rowOff>
    </xdr:from>
    <xdr:to>
      <xdr:col>85</xdr:col>
      <xdr:colOff>127000</xdr:colOff>
      <xdr:row>37</xdr:row>
      <xdr:rowOff>32506</xdr:rowOff>
    </xdr:to>
    <xdr:cxnSp macro="">
      <xdr:nvCxnSpPr>
        <xdr:cNvPr id="515" name="直線コネクタ 514"/>
        <xdr:cNvCxnSpPr/>
      </xdr:nvCxnSpPr>
      <xdr:spPr>
        <a:xfrm flipV="1">
          <a:off x="15481300" y="6359601"/>
          <a:ext cx="8382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170218</xdr:rowOff>
    </xdr:from>
    <xdr:to>
      <xdr:col>81</xdr:col>
      <xdr:colOff>50800</xdr:colOff>
      <xdr:row>37</xdr:row>
      <xdr:rowOff>32506</xdr:rowOff>
    </xdr:to>
    <xdr:cxnSp macro="">
      <xdr:nvCxnSpPr>
        <xdr:cNvPr id="518" name="直線コネクタ 517"/>
        <xdr:cNvCxnSpPr/>
      </xdr:nvCxnSpPr>
      <xdr:spPr>
        <a:xfrm>
          <a:off x="14592300" y="5828068"/>
          <a:ext cx="889000" cy="5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170218</xdr:rowOff>
    </xdr:from>
    <xdr:to>
      <xdr:col>76</xdr:col>
      <xdr:colOff>114300</xdr:colOff>
      <xdr:row>37</xdr:row>
      <xdr:rowOff>47422</xdr:rowOff>
    </xdr:to>
    <xdr:cxnSp macro="">
      <xdr:nvCxnSpPr>
        <xdr:cNvPr id="521" name="直線コネクタ 520"/>
        <xdr:cNvCxnSpPr/>
      </xdr:nvCxnSpPr>
      <xdr:spPr>
        <a:xfrm flipV="1">
          <a:off x="13703300" y="5828068"/>
          <a:ext cx="889000" cy="56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113580</xdr:rowOff>
    </xdr:from>
    <xdr:ext cx="534377" cy="259045"/>
    <xdr:sp macro="" textlink="">
      <xdr:nvSpPr>
        <xdr:cNvPr id="523" name="テキスト ボックス 522"/>
        <xdr:cNvSpPr txBox="1"/>
      </xdr:nvSpPr>
      <xdr:spPr>
        <a:xfrm>
          <a:off x="14325111" y="62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47422</xdr:rowOff>
    </xdr:from>
    <xdr:to>
      <xdr:col>71</xdr:col>
      <xdr:colOff>177800</xdr:colOff>
      <xdr:row>37</xdr:row>
      <xdr:rowOff>59976</xdr:rowOff>
    </xdr:to>
    <xdr:cxnSp macro="">
      <xdr:nvCxnSpPr>
        <xdr:cNvPr id="524" name="直線コネクタ 523"/>
        <xdr:cNvCxnSpPr/>
      </xdr:nvCxnSpPr>
      <xdr:spPr>
        <a:xfrm flipV="1">
          <a:off x="12814300" y="6391072"/>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85452</xdr:rowOff>
    </xdr:from>
    <xdr:to>
      <xdr:col>67</xdr:col>
      <xdr:colOff>101600</xdr:colOff>
      <xdr:row>37</xdr:row>
      <xdr:rowOff>15602</xdr:rowOff>
    </xdr:to>
    <xdr:sp macro="" textlink="">
      <xdr:nvSpPr>
        <xdr:cNvPr id="527" name="フローチャート: 判断 526"/>
        <xdr:cNvSpPr/>
      </xdr:nvSpPr>
      <xdr:spPr>
        <a:xfrm>
          <a:off x="12763500" y="625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32129</xdr:rowOff>
    </xdr:from>
    <xdr:ext cx="534377" cy="259045"/>
    <xdr:sp macro="" textlink="">
      <xdr:nvSpPr>
        <xdr:cNvPr id="528" name="テキスト ボックス 527"/>
        <xdr:cNvSpPr txBox="1"/>
      </xdr:nvSpPr>
      <xdr:spPr>
        <a:xfrm>
          <a:off x="12547111" y="603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136601</xdr:rowOff>
    </xdr:from>
    <xdr:to>
      <xdr:col>85</xdr:col>
      <xdr:colOff>177800</xdr:colOff>
      <xdr:row>37</xdr:row>
      <xdr:rowOff>66751</xdr:rowOff>
    </xdr:to>
    <xdr:sp macro="" textlink="">
      <xdr:nvSpPr>
        <xdr:cNvPr id="534" name="楕円 533"/>
        <xdr:cNvSpPr/>
      </xdr:nvSpPr>
      <xdr:spPr>
        <a:xfrm>
          <a:off x="16268700" y="63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51528</xdr:rowOff>
    </xdr:from>
    <xdr:ext cx="534377" cy="259045"/>
    <xdr:sp macro="" textlink="">
      <xdr:nvSpPr>
        <xdr:cNvPr id="535" name="消防費該当値テキスト"/>
        <xdr:cNvSpPr txBox="1"/>
      </xdr:nvSpPr>
      <xdr:spPr>
        <a:xfrm>
          <a:off x="16370300" y="622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153156</xdr:rowOff>
    </xdr:from>
    <xdr:to>
      <xdr:col>81</xdr:col>
      <xdr:colOff>101600</xdr:colOff>
      <xdr:row>37</xdr:row>
      <xdr:rowOff>83306</xdr:rowOff>
    </xdr:to>
    <xdr:sp macro="" textlink="">
      <xdr:nvSpPr>
        <xdr:cNvPr id="536" name="楕円 535"/>
        <xdr:cNvSpPr/>
      </xdr:nvSpPr>
      <xdr:spPr>
        <a:xfrm>
          <a:off x="15430500" y="6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74433</xdr:rowOff>
    </xdr:from>
    <xdr:ext cx="534377" cy="259045"/>
    <xdr:sp macro="" textlink="">
      <xdr:nvSpPr>
        <xdr:cNvPr id="537" name="テキスト ボックス 536"/>
        <xdr:cNvSpPr txBox="1"/>
      </xdr:nvSpPr>
      <xdr:spPr>
        <a:xfrm>
          <a:off x="15214111" y="641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119418</xdr:rowOff>
    </xdr:from>
    <xdr:to>
      <xdr:col>76</xdr:col>
      <xdr:colOff>165100</xdr:colOff>
      <xdr:row>34</xdr:row>
      <xdr:rowOff>49568</xdr:rowOff>
    </xdr:to>
    <xdr:sp macro="" textlink="">
      <xdr:nvSpPr>
        <xdr:cNvPr id="538" name="楕円 537"/>
        <xdr:cNvSpPr/>
      </xdr:nvSpPr>
      <xdr:spPr>
        <a:xfrm>
          <a:off x="14541500" y="577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66095</xdr:rowOff>
    </xdr:from>
    <xdr:ext cx="534377" cy="259045"/>
    <xdr:sp macro="" textlink="">
      <xdr:nvSpPr>
        <xdr:cNvPr id="539" name="テキスト ボックス 538"/>
        <xdr:cNvSpPr txBox="1"/>
      </xdr:nvSpPr>
      <xdr:spPr>
        <a:xfrm>
          <a:off x="14325111" y="55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168072</xdr:rowOff>
    </xdr:from>
    <xdr:to>
      <xdr:col>72</xdr:col>
      <xdr:colOff>38100</xdr:colOff>
      <xdr:row>37</xdr:row>
      <xdr:rowOff>98222</xdr:rowOff>
    </xdr:to>
    <xdr:sp macro="" textlink="">
      <xdr:nvSpPr>
        <xdr:cNvPr id="540" name="楕円 539"/>
        <xdr:cNvSpPr/>
      </xdr:nvSpPr>
      <xdr:spPr>
        <a:xfrm>
          <a:off x="13652500" y="63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89349</xdr:rowOff>
    </xdr:from>
    <xdr:ext cx="534377" cy="259045"/>
    <xdr:sp macro="" textlink="">
      <xdr:nvSpPr>
        <xdr:cNvPr id="541" name="テキスト ボックス 540"/>
        <xdr:cNvSpPr txBox="1"/>
      </xdr:nvSpPr>
      <xdr:spPr>
        <a:xfrm>
          <a:off x="13436111" y="643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9176</xdr:rowOff>
    </xdr:from>
    <xdr:to>
      <xdr:col>67</xdr:col>
      <xdr:colOff>101600</xdr:colOff>
      <xdr:row>37</xdr:row>
      <xdr:rowOff>110776</xdr:rowOff>
    </xdr:to>
    <xdr:sp macro="" textlink="">
      <xdr:nvSpPr>
        <xdr:cNvPr id="542" name="楕円 541"/>
        <xdr:cNvSpPr/>
      </xdr:nvSpPr>
      <xdr:spPr>
        <a:xfrm>
          <a:off x="12763500" y="635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101903</xdr:rowOff>
    </xdr:from>
    <xdr:ext cx="534377" cy="259045"/>
    <xdr:sp macro="" textlink="">
      <xdr:nvSpPr>
        <xdr:cNvPr id="543" name="テキスト ボックス 542"/>
        <xdr:cNvSpPr txBox="1"/>
      </xdr:nvSpPr>
      <xdr:spPr>
        <a:xfrm>
          <a:off x="12547111" y="644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50812</xdr:rowOff>
    </xdr:from>
    <xdr:to>
      <xdr:col>85</xdr:col>
      <xdr:colOff>127000</xdr:colOff>
      <xdr:row>58</xdr:row>
      <xdr:rowOff>31267</xdr:rowOff>
    </xdr:to>
    <xdr:cxnSp macro="">
      <xdr:nvCxnSpPr>
        <xdr:cNvPr id="573" name="直線コネクタ 572"/>
        <xdr:cNvCxnSpPr/>
      </xdr:nvCxnSpPr>
      <xdr:spPr>
        <a:xfrm>
          <a:off x="15481300" y="9823462"/>
          <a:ext cx="838200" cy="15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50812</xdr:rowOff>
    </xdr:from>
    <xdr:to>
      <xdr:col>81</xdr:col>
      <xdr:colOff>50800</xdr:colOff>
      <xdr:row>58</xdr:row>
      <xdr:rowOff>44056</xdr:rowOff>
    </xdr:to>
    <xdr:cxnSp macro="">
      <xdr:nvCxnSpPr>
        <xdr:cNvPr id="576" name="直線コネクタ 575"/>
        <xdr:cNvCxnSpPr/>
      </xdr:nvCxnSpPr>
      <xdr:spPr>
        <a:xfrm flipV="1">
          <a:off x="14592300" y="9823462"/>
          <a:ext cx="889000" cy="1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141605</xdr:rowOff>
    </xdr:from>
    <xdr:to>
      <xdr:col>76</xdr:col>
      <xdr:colOff>114300</xdr:colOff>
      <xdr:row>58</xdr:row>
      <xdr:rowOff>44056</xdr:rowOff>
    </xdr:to>
    <xdr:cxnSp macro="">
      <xdr:nvCxnSpPr>
        <xdr:cNvPr id="579" name="直線コネクタ 578"/>
        <xdr:cNvCxnSpPr/>
      </xdr:nvCxnSpPr>
      <xdr:spPr>
        <a:xfrm>
          <a:off x="13703300" y="9742805"/>
          <a:ext cx="889000" cy="24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141605</xdr:rowOff>
    </xdr:from>
    <xdr:to>
      <xdr:col>71</xdr:col>
      <xdr:colOff>177800</xdr:colOff>
      <xdr:row>57</xdr:row>
      <xdr:rowOff>75006</xdr:rowOff>
    </xdr:to>
    <xdr:cxnSp macro="">
      <xdr:nvCxnSpPr>
        <xdr:cNvPr id="582" name="直線コネクタ 581"/>
        <xdr:cNvCxnSpPr/>
      </xdr:nvCxnSpPr>
      <xdr:spPr>
        <a:xfrm flipV="1">
          <a:off x="12814300" y="9742805"/>
          <a:ext cx="889000" cy="1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149682</xdr:rowOff>
    </xdr:from>
    <xdr:to>
      <xdr:col>67</xdr:col>
      <xdr:colOff>101600</xdr:colOff>
      <xdr:row>57</xdr:row>
      <xdr:rowOff>79832</xdr:rowOff>
    </xdr:to>
    <xdr:sp macro="" textlink="">
      <xdr:nvSpPr>
        <xdr:cNvPr id="585" name="フローチャート: 判断 584"/>
        <xdr:cNvSpPr/>
      </xdr:nvSpPr>
      <xdr:spPr>
        <a:xfrm>
          <a:off x="12763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96359</xdr:rowOff>
    </xdr:from>
    <xdr:ext cx="534377" cy="259045"/>
    <xdr:sp macro="" textlink="">
      <xdr:nvSpPr>
        <xdr:cNvPr id="586" name="テキスト ボックス 585"/>
        <xdr:cNvSpPr txBox="1"/>
      </xdr:nvSpPr>
      <xdr:spPr>
        <a:xfrm>
          <a:off x="12547111" y="9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151917</xdr:rowOff>
    </xdr:from>
    <xdr:to>
      <xdr:col>85</xdr:col>
      <xdr:colOff>177800</xdr:colOff>
      <xdr:row>58</xdr:row>
      <xdr:rowOff>82067</xdr:rowOff>
    </xdr:to>
    <xdr:sp macro="" textlink="">
      <xdr:nvSpPr>
        <xdr:cNvPr id="592" name="楕円 591"/>
        <xdr:cNvSpPr/>
      </xdr:nvSpPr>
      <xdr:spPr>
        <a:xfrm>
          <a:off x="16268700" y="992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130344</xdr:rowOff>
    </xdr:from>
    <xdr:ext cx="534377" cy="259045"/>
    <xdr:sp macro="" textlink="">
      <xdr:nvSpPr>
        <xdr:cNvPr id="593" name="教育費該当値テキスト"/>
        <xdr:cNvSpPr txBox="1"/>
      </xdr:nvSpPr>
      <xdr:spPr>
        <a:xfrm>
          <a:off x="16370300" y="990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xdr:rowOff>
    </xdr:from>
    <xdr:to>
      <xdr:col>81</xdr:col>
      <xdr:colOff>101600</xdr:colOff>
      <xdr:row>57</xdr:row>
      <xdr:rowOff>101612</xdr:rowOff>
    </xdr:to>
    <xdr:sp macro="" textlink="">
      <xdr:nvSpPr>
        <xdr:cNvPr id="594" name="楕円 593"/>
        <xdr:cNvSpPr/>
      </xdr:nvSpPr>
      <xdr:spPr>
        <a:xfrm>
          <a:off x="15430500" y="97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92739</xdr:rowOff>
    </xdr:from>
    <xdr:ext cx="534377" cy="259045"/>
    <xdr:sp macro="" textlink="">
      <xdr:nvSpPr>
        <xdr:cNvPr id="595" name="テキスト ボックス 594"/>
        <xdr:cNvSpPr txBox="1"/>
      </xdr:nvSpPr>
      <xdr:spPr>
        <a:xfrm>
          <a:off x="15214111" y="986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164706</xdr:rowOff>
    </xdr:from>
    <xdr:to>
      <xdr:col>76</xdr:col>
      <xdr:colOff>165100</xdr:colOff>
      <xdr:row>58</xdr:row>
      <xdr:rowOff>94856</xdr:rowOff>
    </xdr:to>
    <xdr:sp macro="" textlink="">
      <xdr:nvSpPr>
        <xdr:cNvPr id="596" name="楕円 595"/>
        <xdr:cNvSpPr/>
      </xdr:nvSpPr>
      <xdr:spPr>
        <a:xfrm>
          <a:off x="14541500" y="99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85983</xdr:rowOff>
    </xdr:from>
    <xdr:ext cx="534377" cy="259045"/>
    <xdr:sp macro="" textlink="">
      <xdr:nvSpPr>
        <xdr:cNvPr id="597" name="テキスト ボックス 596"/>
        <xdr:cNvSpPr txBox="1"/>
      </xdr:nvSpPr>
      <xdr:spPr>
        <a:xfrm>
          <a:off x="14325111" y="1003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90805</xdr:rowOff>
    </xdr:from>
    <xdr:to>
      <xdr:col>72</xdr:col>
      <xdr:colOff>38100</xdr:colOff>
      <xdr:row>57</xdr:row>
      <xdr:rowOff>20955</xdr:rowOff>
    </xdr:to>
    <xdr:sp macro="" textlink="">
      <xdr:nvSpPr>
        <xdr:cNvPr id="598" name="楕円 597"/>
        <xdr:cNvSpPr/>
      </xdr:nvSpPr>
      <xdr:spPr>
        <a:xfrm>
          <a:off x="13652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12082</xdr:rowOff>
    </xdr:from>
    <xdr:ext cx="534377" cy="259045"/>
    <xdr:sp macro="" textlink="">
      <xdr:nvSpPr>
        <xdr:cNvPr id="599" name="テキスト ボックス 598"/>
        <xdr:cNvSpPr txBox="1"/>
      </xdr:nvSpPr>
      <xdr:spPr>
        <a:xfrm>
          <a:off x="13436111" y="978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24206</xdr:rowOff>
    </xdr:from>
    <xdr:to>
      <xdr:col>67</xdr:col>
      <xdr:colOff>101600</xdr:colOff>
      <xdr:row>57</xdr:row>
      <xdr:rowOff>125806</xdr:rowOff>
    </xdr:to>
    <xdr:sp macro="" textlink="">
      <xdr:nvSpPr>
        <xdr:cNvPr id="600" name="楕円 599"/>
        <xdr:cNvSpPr/>
      </xdr:nvSpPr>
      <xdr:spPr>
        <a:xfrm>
          <a:off x="12763500" y="97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116933</xdr:rowOff>
    </xdr:from>
    <xdr:ext cx="534377" cy="259045"/>
    <xdr:sp macro="" textlink="">
      <xdr:nvSpPr>
        <xdr:cNvPr id="601" name="テキスト ボックス 600"/>
        <xdr:cNvSpPr txBox="1"/>
      </xdr:nvSpPr>
      <xdr:spPr>
        <a:xfrm>
          <a:off x="12547111" y="98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39705</xdr:rowOff>
    </xdr:from>
    <xdr:to>
      <xdr:col>85</xdr:col>
      <xdr:colOff>127000</xdr:colOff>
      <xdr:row>79</xdr:row>
      <xdr:rowOff>70565</xdr:rowOff>
    </xdr:to>
    <xdr:cxnSp macro="">
      <xdr:nvCxnSpPr>
        <xdr:cNvPr id="632" name="直線コネクタ 631"/>
        <xdr:cNvCxnSpPr/>
      </xdr:nvCxnSpPr>
      <xdr:spPr>
        <a:xfrm flipV="1">
          <a:off x="15481300" y="13241355"/>
          <a:ext cx="838200" cy="37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97241</xdr:rowOff>
    </xdr:from>
    <xdr:ext cx="469744" cy="259045"/>
    <xdr:sp macro="" textlink="">
      <xdr:nvSpPr>
        <xdr:cNvPr id="633" name="災害復旧費平均値テキスト"/>
        <xdr:cNvSpPr txBox="1"/>
      </xdr:nvSpPr>
      <xdr:spPr>
        <a:xfrm>
          <a:off x="16370300" y="1347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67963</xdr:rowOff>
    </xdr:from>
    <xdr:to>
      <xdr:col>81</xdr:col>
      <xdr:colOff>50800</xdr:colOff>
      <xdr:row>79</xdr:row>
      <xdr:rowOff>70565</xdr:rowOff>
    </xdr:to>
    <xdr:cxnSp macro="">
      <xdr:nvCxnSpPr>
        <xdr:cNvPr id="635" name="直線コネクタ 634"/>
        <xdr:cNvCxnSpPr/>
      </xdr:nvCxnSpPr>
      <xdr:spPr>
        <a:xfrm>
          <a:off x="14592300" y="13612513"/>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67963</xdr:rowOff>
    </xdr:from>
    <xdr:to>
      <xdr:col>76</xdr:col>
      <xdr:colOff>114300</xdr:colOff>
      <xdr:row>79</xdr:row>
      <xdr:rowOff>98465</xdr:rowOff>
    </xdr:to>
    <xdr:cxnSp macro="">
      <xdr:nvCxnSpPr>
        <xdr:cNvPr id="638" name="直線コネクタ 637"/>
        <xdr:cNvCxnSpPr/>
      </xdr:nvCxnSpPr>
      <xdr:spPr>
        <a:xfrm flipV="1">
          <a:off x="13703300" y="13612513"/>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95830</xdr:rowOff>
    </xdr:from>
    <xdr:to>
      <xdr:col>71</xdr:col>
      <xdr:colOff>177800</xdr:colOff>
      <xdr:row>79</xdr:row>
      <xdr:rowOff>98465</xdr:rowOff>
    </xdr:to>
    <xdr:cxnSp macro="">
      <xdr:nvCxnSpPr>
        <xdr:cNvPr id="641" name="直線コネクタ 640"/>
        <xdr:cNvCxnSpPr/>
      </xdr:nvCxnSpPr>
      <xdr:spPr>
        <a:xfrm>
          <a:off x="12814300" y="13640380"/>
          <a:ext cx="889000" cy="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149293</xdr:rowOff>
    </xdr:from>
    <xdr:to>
      <xdr:col>67</xdr:col>
      <xdr:colOff>101600</xdr:colOff>
      <xdr:row>79</xdr:row>
      <xdr:rowOff>79443</xdr:rowOff>
    </xdr:to>
    <xdr:sp macro="" textlink="">
      <xdr:nvSpPr>
        <xdr:cNvPr id="644" name="フローチャート: 判断 643"/>
        <xdr:cNvSpPr/>
      </xdr:nvSpPr>
      <xdr:spPr>
        <a:xfrm>
          <a:off x="12763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95970</xdr:rowOff>
    </xdr:from>
    <xdr:ext cx="469744" cy="259045"/>
    <xdr:sp macro="" textlink="">
      <xdr:nvSpPr>
        <xdr:cNvPr id="645" name="テキスト ボックス 644"/>
        <xdr:cNvSpPr txBox="1"/>
      </xdr:nvSpPr>
      <xdr:spPr>
        <a:xfrm>
          <a:off x="12579428"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160355</xdr:rowOff>
    </xdr:from>
    <xdr:to>
      <xdr:col>85</xdr:col>
      <xdr:colOff>177800</xdr:colOff>
      <xdr:row>77</xdr:row>
      <xdr:rowOff>90505</xdr:rowOff>
    </xdr:to>
    <xdr:sp macro="" textlink="">
      <xdr:nvSpPr>
        <xdr:cNvPr id="651" name="楕円 650"/>
        <xdr:cNvSpPr/>
      </xdr:nvSpPr>
      <xdr:spPr>
        <a:xfrm>
          <a:off x="16268700" y="131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11782</xdr:rowOff>
    </xdr:from>
    <xdr:ext cx="534377" cy="259045"/>
    <xdr:sp macro="" textlink="">
      <xdr:nvSpPr>
        <xdr:cNvPr id="652" name="災害復旧費該当値テキスト"/>
        <xdr:cNvSpPr txBox="1"/>
      </xdr:nvSpPr>
      <xdr:spPr>
        <a:xfrm>
          <a:off x="16370300" y="1304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19765</xdr:rowOff>
    </xdr:from>
    <xdr:to>
      <xdr:col>81</xdr:col>
      <xdr:colOff>101600</xdr:colOff>
      <xdr:row>79</xdr:row>
      <xdr:rowOff>121365</xdr:rowOff>
    </xdr:to>
    <xdr:sp macro="" textlink="">
      <xdr:nvSpPr>
        <xdr:cNvPr id="653" name="楕円 652"/>
        <xdr:cNvSpPr/>
      </xdr:nvSpPr>
      <xdr:spPr>
        <a:xfrm>
          <a:off x="15430500" y="1356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112492</xdr:rowOff>
    </xdr:from>
    <xdr:ext cx="469744" cy="259045"/>
    <xdr:sp macro="" textlink="">
      <xdr:nvSpPr>
        <xdr:cNvPr id="654" name="テキスト ボックス 653"/>
        <xdr:cNvSpPr txBox="1"/>
      </xdr:nvSpPr>
      <xdr:spPr>
        <a:xfrm>
          <a:off x="15246428" y="136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17163</xdr:rowOff>
    </xdr:from>
    <xdr:to>
      <xdr:col>76</xdr:col>
      <xdr:colOff>165100</xdr:colOff>
      <xdr:row>79</xdr:row>
      <xdr:rowOff>118763</xdr:rowOff>
    </xdr:to>
    <xdr:sp macro="" textlink="">
      <xdr:nvSpPr>
        <xdr:cNvPr id="655" name="楕円 654"/>
        <xdr:cNvSpPr/>
      </xdr:nvSpPr>
      <xdr:spPr>
        <a:xfrm>
          <a:off x="14541500" y="135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109890</xdr:rowOff>
    </xdr:from>
    <xdr:ext cx="469744" cy="259045"/>
    <xdr:sp macro="" textlink="">
      <xdr:nvSpPr>
        <xdr:cNvPr id="656" name="テキスト ボックス 655"/>
        <xdr:cNvSpPr txBox="1"/>
      </xdr:nvSpPr>
      <xdr:spPr>
        <a:xfrm>
          <a:off x="14357428" y="1365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47665</xdr:rowOff>
    </xdr:from>
    <xdr:to>
      <xdr:col>72</xdr:col>
      <xdr:colOff>38100</xdr:colOff>
      <xdr:row>79</xdr:row>
      <xdr:rowOff>149265</xdr:rowOff>
    </xdr:to>
    <xdr:sp macro="" textlink="">
      <xdr:nvSpPr>
        <xdr:cNvPr id="657" name="楕円 656"/>
        <xdr:cNvSpPr/>
      </xdr:nvSpPr>
      <xdr:spPr>
        <a:xfrm>
          <a:off x="13652500" y="135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140392</xdr:rowOff>
    </xdr:from>
    <xdr:ext cx="313932" cy="259045"/>
    <xdr:sp macro="" textlink="">
      <xdr:nvSpPr>
        <xdr:cNvPr id="658" name="テキスト ボックス 657"/>
        <xdr:cNvSpPr txBox="1"/>
      </xdr:nvSpPr>
      <xdr:spPr>
        <a:xfrm>
          <a:off x="13546333" y="1368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45030</xdr:rowOff>
    </xdr:from>
    <xdr:to>
      <xdr:col>67</xdr:col>
      <xdr:colOff>101600</xdr:colOff>
      <xdr:row>79</xdr:row>
      <xdr:rowOff>146630</xdr:rowOff>
    </xdr:to>
    <xdr:sp macro="" textlink="">
      <xdr:nvSpPr>
        <xdr:cNvPr id="659" name="楕円 658"/>
        <xdr:cNvSpPr/>
      </xdr:nvSpPr>
      <xdr:spPr>
        <a:xfrm>
          <a:off x="12763500" y="135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137757</xdr:rowOff>
    </xdr:from>
    <xdr:ext cx="378565" cy="259045"/>
    <xdr:sp macro="" textlink="">
      <xdr:nvSpPr>
        <xdr:cNvPr id="660" name="テキスト ボックス 659"/>
        <xdr:cNvSpPr txBox="1"/>
      </xdr:nvSpPr>
      <xdr:spPr>
        <a:xfrm>
          <a:off x="12625017" y="13682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157173</xdr:rowOff>
    </xdr:from>
    <xdr:to>
      <xdr:col>85</xdr:col>
      <xdr:colOff>127000</xdr:colOff>
      <xdr:row>97</xdr:row>
      <xdr:rowOff>46591</xdr:rowOff>
    </xdr:to>
    <xdr:cxnSp macro="">
      <xdr:nvCxnSpPr>
        <xdr:cNvPr id="689" name="直線コネクタ 688"/>
        <xdr:cNvCxnSpPr/>
      </xdr:nvCxnSpPr>
      <xdr:spPr>
        <a:xfrm flipV="1">
          <a:off x="15481300" y="16616373"/>
          <a:ext cx="838200" cy="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46591</xdr:rowOff>
    </xdr:from>
    <xdr:to>
      <xdr:col>81</xdr:col>
      <xdr:colOff>50800</xdr:colOff>
      <xdr:row>97</xdr:row>
      <xdr:rowOff>82055</xdr:rowOff>
    </xdr:to>
    <xdr:cxnSp macro="">
      <xdr:nvCxnSpPr>
        <xdr:cNvPr id="692" name="直線コネクタ 691"/>
        <xdr:cNvCxnSpPr/>
      </xdr:nvCxnSpPr>
      <xdr:spPr>
        <a:xfrm flipV="1">
          <a:off x="14592300" y="16677241"/>
          <a:ext cx="889000" cy="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82055</xdr:rowOff>
    </xdr:from>
    <xdr:to>
      <xdr:col>76</xdr:col>
      <xdr:colOff>114300</xdr:colOff>
      <xdr:row>97</xdr:row>
      <xdr:rowOff>89942</xdr:rowOff>
    </xdr:to>
    <xdr:cxnSp macro="">
      <xdr:nvCxnSpPr>
        <xdr:cNvPr id="695" name="直線コネクタ 694"/>
        <xdr:cNvCxnSpPr/>
      </xdr:nvCxnSpPr>
      <xdr:spPr>
        <a:xfrm flipV="1">
          <a:off x="13703300" y="16712705"/>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89942</xdr:rowOff>
    </xdr:from>
    <xdr:to>
      <xdr:col>71</xdr:col>
      <xdr:colOff>177800</xdr:colOff>
      <xdr:row>97</xdr:row>
      <xdr:rowOff>105631</xdr:rowOff>
    </xdr:to>
    <xdr:cxnSp macro="">
      <xdr:nvCxnSpPr>
        <xdr:cNvPr id="698" name="直線コネクタ 697"/>
        <xdr:cNvCxnSpPr/>
      </xdr:nvCxnSpPr>
      <xdr:spPr>
        <a:xfrm flipV="1">
          <a:off x="12814300" y="16720592"/>
          <a:ext cx="889000" cy="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135268</xdr:rowOff>
    </xdr:from>
    <xdr:to>
      <xdr:col>67</xdr:col>
      <xdr:colOff>101600</xdr:colOff>
      <xdr:row>97</xdr:row>
      <xdr:rowOff>65418</xdr:rowOff>
    </xdr:to>
    <xdr:sp macro="" textlink="">
      <xdr:nvSpPr>
        <xdr:cNvPr id="701" name="フローチャート: 判断 700"/>
        <xdr:cNvSpPr/>
      </xdr:nvSpPr>
      <xdr:spPr>
        <a:xfrm>
          <a:off x="12763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81945</xdr:rowOff>
    </xdr:from>
    <xdr:ext cx="534377" cy="259045"/>
    <xdr:sp macro="" textlink="">
      <xdr:nvSpPr>
        <xdr:cNvPr id="702" name="テキスト ボックス 701"/>
        <xdr:cNvSpPr txBox="1"/>
      </xdr:nvSpPr>
      <xdr:spPr>
        <a:xfrm>
          <a:off x="12547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106373</xdr:rowOff>
    </xdr:from>
    <xdr:to>
      <xdr:col>85</xdr:col>
      <xdr:colOff>177800</xdr:colOff>
      <xdr:row>97</xdr:row>
      <xdr:rowOff>36523</xdr:rowOff>
    </xdr:to>
    <xdr:sp macro="" textlink="">
      <xdr:nvSpPr>
        <xdr:cNvPr id="708" name="楕円 707"/>
        <xdr:cNvSpPr/>
      </xdr:nvSpPr>
      <xdr:spPr>
        <a:xfrm>
          <a:off x="16268700" y="1656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84800</xdr:rowOff>
    </xdr:from>
    <xdr:ext cx="534377" cy="259045"/>
    <xdr:sp macro="" textlink="">
      <xdr:nvSpPr>
        <xdr:cNvPr id="709" name="公債費該当値テキスト"/>
        <xdr:cNvSpPr txBox="1"/>
      </xdr:nvSpPr>
      <xdr:spPr>
        <a:xfrm>
          <a:off x="16370300" y="165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167241</xdr:rowOff>
    </xdr:from>
    <xdr:to>
      <xdr:col>81</xdr:col>
      <xdr:colOff>101600</xdr:colOff>
      <xdr:row>97</xdr:row>
      <xdr:rowOff>97391</xdr:rowOff>
    </xdr:to>
    <xdr:sp macro="" textlink="">
      <xdr:nvSpPr>
        <xdr:cNvPr id="710" name="楕円 709"/>
        <xdr:cNvSpPr/>
      </xdr:nvSpPr>
      <xdr:spPr>
        <a:xfrm>
          <a:off x="15430500" y="166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88518</xdr:rowOff>
    </xdr:from>
    <xdr:ext cx="534377" cy="259045"/>
    <xdr:sp macro="" textlink="">
      <xdr:nvSpPr>
        <xdr:cNvPr id="711" name="テキスト ボックス 710"/>
        <xdr:cNvSpPr txBox="1"/>
      </xdr:nvSpPr>
      <xdr:spPr>
        <a:xfrm>
          <a:off x="15214111" y="167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31255</xdr:rowOff>
    </xdr:from>
    <xdr:to>
      <xdr:col>76</xdr:col>
      <xdr:colOff>165100</xdr:colOff>
      <xdr:row>97</xdr:row>
      <xdr:rowOff>132855</xdr:rowOff>
    </xdr:to>
    <xdr:sp macro="" textlink="">
      <xdr:nvSpPr>
        <xdr:cNvPr id="712" name="楕円 711"/>
        <xdr:cNvSpPr/>
      </xdr:nvSpPr>
      <xdr:spPr>
        <a:xfrm>
          <a:off x="14541500" y="166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123982</xdr:rowOff>
    </xdr:from>
    <xdr:ext cx="534377" cy="259045"/>
    <xdr:sp macro="" textlink="">
      <xdr:nvSpPr>
        <xdr:cNvPr id="713" name="テキスト ボックス 712"/>
        <xdr:cNvSpPr txBox="1"/>
      </xdr:nvSpPr>
      <xdr:spPr>
        <a:xfrm>
          <a:off x="14325111" y="1675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39142</xdr:rowOff>
    </xdr:from>
    <xdr:to>
      <xdr:col>72</xdr:col>
      <xdr:colOff>38100</xdr:colOff>
      <xdr:row>97</xdr:row>
      <xdr:rowOff>140742</xdr:rowOff>
    </xdr:to>
    <xdr:sp macro="" textlink="">
      <xdr:nvSpPr>
        <xdr:cNvPr id="714" name="楕円 713"/>
        <xdr:cNvSpPr/>
      </xdr:nvSpPr>
      <xdr:spPr>
        <a:xfrm>
          <a:off x="13652500" y="166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131869</xdr:rowOff>
    </xdr:from>
    <xdr:ext cx="534377" cy="259045"/>
    <xdr:sp macro="" textlink="">
      <xdr:nvSpPr>
        <xdr:cNvPr id="715" name="テキスト ボックス 714"/>
        <xdr:cNvSpPr txBox="1"/>
      </xdr:nvSpPr>
      <xdr:spPr>
        <a:xfrm>
          <a:off x="13436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54831</xdr:rowOff>
    </xdr:from>
    <xdr:to>
      <xdr:col>67</xdr:col>
      <xdr:colOff>101600</xdr:colOff>
      <xdr:row>97</xdr:row>
      <xdr:rowOff>156431</xdr:rowOff>
    </xdr:to>
    <xdr:sp macro="" textlink="">
      <xdr:nvSpPr>
        <xdr:cNvPr id="716" name="楕円 715"/>
        <xdr:cNvSpPr/>
      </xdr:nvSpPr>
      <xdr:spPr>
        <a:xfrm>
          <a:off x="12763500" y="1668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147558</xdr:rowOff>
    </xdr:from>
    <xdr:ext cx="534377" cy="259045"/>
    <xdr:sp macro="" textlink="">
      <xdr:nvSpPr>
        <xdr:cNvPr id="717" name="テキスト ボックス 716"/>
        <xdr:cNvSpPr txBox="1"/>
      </xdr:nvSpPr>
      <xdr:spPr>
        <a:xfrm>
          <a:off x="12547111" y="1677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1" name="直線コネクタ 740"/>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4" name="諸支出金最大値テキスト"/>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5" name="直線コネクタ 744"/>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0" name="フローチャート: 判断 749"/>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1" name="テキスト ボックス 750"/>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3" name="フローチャート: 判断 752"/>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4" name="テキスト ボックス 753"/>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6" name="フローチャート: 判断 755"/>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57" name="テキスト ボックス 756"/>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20320</xdr:rowOff>
    </xdr:from>
    <xdr:to>
      <xdr:col>98</xdr:col>
      <xdr:colOff>38100</xdr:colOff>
      <xdr:row>36</xdr:row>
      <xdr:rowOff>121920</xdr:rowOff>
    </xdr:to>
    <xdr:sp macro="" textlink="">
      <xdr:nvSpPr>
        <xdr:cNvPr id="758" name="フローチャート: 判断 757"/>
        <xdr:cNvSpPr/>
      </xdr:nvSpPr>
      <xdr:spPr>
        <a:xfrm>
          <a:off x="18605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138447</xdr:rowOff>
    </xdr:from>
    <xdr:ext cx="313932" cy="259045"/>
    <xdr:sp macro="" textlink="">
      <xdr:nvSpPr>
        <xdr:cNvPr id="759" name="テキスト ボックス 758"/>
        <xdr:cNvSpPr txBox="1"/>
      </xdr:nvSpPr>
      <xdr:spPr>
        <a:xfrm>
          <a:off x="18499333" y="5967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　目的別に見た場合も性質別と同様、災害関連の経費が大きく伸びている。（災害救助関連の経費による民生費の増、災害ごみ処理関連の経費による衛生費の増、災害復旧費の増など。）また、土木費が大きく伸びているのは、下水道事業の法適化に合わせて、下水道事業会計に</a:t>
          </a:r>
          <a:r>
            <a:rPr lang="en-US" altLang="ja-JP" sz="1100">
              <a:effectLst/>
            </a:rPr>
            <a:t>10</a:t>
          </a:r>
          <a:r>
            <a:rPr lang="ja-JP" altLang="en-US" sz="1100">
              <a:effectLst/>
            </a:rPr>
            <a:t>億円近くの出資を行ったことによる。</a:t>
          </a:r>
          <a:endParaRPr lang="en-US"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　平成</a:t>
          </a:r>
          <a:r>
            <a:rPr lang="en-US" altLang="ja-JP" sz="1100">
              <a:effectLst/>
            </a:rPr>
            <a:t>30</a:t>
          </a:r>
          <a:r>
            <a:rPr lang="ja-JP" altLang="en-US" sz="1100">
              <a:effectLst/>
            </a:rPr>
            <a:t>年度は特殊要因が多く、経年での比較や類似団体との比較が困難となっているが、</a:t>
          </a:r>
          <a:r>
            <a:rPr kumimoji="1" lang="ja-JP" altLang="ja-JP" sz="1100">
              <a:solidFill>
                <a:schemeClr val="dk1"/>
              </a:solidFill>
              <a:effectLst/>
              <a:latin typeface="+mn-lt"/>
              <a:ea typeface="+mn-ea"/>
              <a:cs typeface="+mn-cs"/>
            </a:rPr>
            <a:t>経常的な経費については増加傾向にあることから、無駄な支出の削減や補助金の検証・見直しを常に行っていく必要がある。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積極的な国県補助金の確保や、過疎対策事業債等の後年度の交付税措置の大きい地方債の有効活用に加え、人件費や公債費等の抑制により経費を削減し、効率的な財政運営を行ってきた結果、地方財政法に基づく剰余金積立により財政調整基金の残高が毎年増加していたが、</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年度は前年度末に下水道事業償還基金から積み替えた分を全額取り崩し下水道事業へ出資したほか、災害対応のための財政調整基金の取り崩しにより、残高が大きく減少した。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全ての会計において黒字経営となっている。いずれも、計画的に事業を実施し、国県補助金等の財源を有効に活用しながら、効率的に運営を行っているためである。</a:t>
          </a:r>
          <a:endParaRPr lang="ja-JP" altLang="ja-JP" sz="1200">
            <a:effectLst/>
          </a:endParaRPr>
        </a:p>
        <a:p>
          <a:r>
            <a:rPr kumimoji="1" lang="ja-JP" altLang="ja-JP" sz="1200">
              <a:solidFill>
                <a:schemeClr val="dk1"/>
              </a:solidFill>
              <a:effectLst/>
              <a:latin typeface="+mn-lt"/>
              <a:ea typeface="+mn-ea"/>
              <a:cs typeface="+mn-cs"/>
            </a:rPr>
            <a:t>　今後も引き続き、一般会計では基準に則った適正な繰出金の執行に努めるとともに、各会計では黒字経営を維持しながら、健全な財政運営に努めていく。</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なお、平成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年度末に公共下水道事業特別会計と農業集落排水事業特別会計を統合し、平成</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年度から公営企業法を適用した下水道事業会計としたため、下水道事業については平成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年度以前の数値が計上されていない。</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22</a:t>
          </a:r>
          <a:r>
            <a:rPr kumimoji="1" lang="ja-JP" altLang="en-US" sz="1200">
              <a:solidFill>
                <a:schemeClr val="dk1"/>
              </a:solidFill>
              <a:effectLst/>
              <a:latin typeface="+mn-ea"/>
              <a:ea typeface="+mn-ea"/>
              <a:cs typeface="+mn-cs"/>
            </a:rPr>
            <a:t>年度に過疎地域の指定を受けて以降、</a:t>
          </a:r>
          <a:r>
            <a:rPr kumimoji="1" lang="ja-JP" altLang="ja-JP" sz="1200">
              <a:solidFill>
                <a:schemeClr val="dk1"/>
              </a:solidFill>
              <a:effectLst/>
              <a:latin typeface="+mn-ea"/>
              <a:ea typeface="+mn-ea"/>
              <a:cs typeface="+mn-cs"/>
            </a:rPr>
            <a:t>積極的に活用している過疎対策事業債の元金償還</a:t>
          </a:r>
          <a:r>
            <a:rPr kumimoji="1" lang="ja-JP" altLang="en-US" sz="1200">
              <a:solidFill>
                <a:schemeClr val="dk1"/>
              </a:solidFill>
              <a:effectLst/>
              <a:latin typeface="+mn-ea"/>
              <a:ea typeface="+mn-ea"/>
              <a:cs typeface="+mn-cs"/>
            </a:rPr>
            <a:t>の増加により，</a:t>
          </a:r>
          <a:r>
            <a:rPr kumimoji="1" lang="ja-JP" altLang="ja-JP" sz="1200">
              <a:solidFill>
                <a:schemeClr val="dk1"/>
              </a:solidFill>
              <a:effectLst/>
              <a:latin typeface="+mn-ea"/>
              <a:ea typeface="+mn-ea"/>
              <a:cs typeface="+mn-cs"/>
            </a:rPr>
            <a:t>元利償還金は増加</a:t>
          </a:r>
          <a:r>
            <a:rPr kumimoji="1" lang="ja-JP" altLang="en-US" sz="1200">
              <a:solidFill>
                <a:schemeClr val="dk1"/>
              </a:solidFill>
              <a:effectLst/>
              <a:latin typeface="+mn-ea"/>
              <a:ea typeface="+mn-ea"/>
              <a:cs typeface="+mn-cs"/>
            </a:rPr>
            <a:t>し</a:t>
          </a:r>
          <a:r>
            <a:rPr kumimoji="1" lang="ja-JP" altLang="ja-JP" sz="1200">
              <a:solidFill>
                <a:schemeClr val="dk1"/>
              </a:solidFill>
              <a:effectLst/>
              <a:latin typeface="+mn-ea"/>
              <a:ea typeface="+mn-ea"/>
              <a:cs typeface="+mn-cs"/>
            </a:rPr>
            <a:t>ており</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今後も償還額の増が見込まれる。</a:t>
          </a:r>
          <a:endParaRPr lang="ja-JP" altLang="ja-JP" sz="1200">
            <a:effectLst/>
            <a:latin typeface="+mn-ea"/>
            <a:ea typeface="+mn-ea"/>
          </a:endParaRPr>
        </a:p>
        <a:p>
          <a:r>
            <a:rPr kumimoji="1" lang="ja-JP" altLang="ja-JP" sz="1200">
              <a:solidFill>
                <a:schemeClr val="dk1"/>
              </a:solidFill>
              <a:effectLst/>
              <a:latin typeface="+mn-ea"/>
              <a:ea typeface="+mn-ea"/>
              <a:cs typeface="+mn-cs"/>
            </a:rPr>
            <a:t>　また、</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20</a:t>
          </a:r>
          <a:r>
            <a:rPr kumimoji="1" lang="ja-JP" altLang="en-US" sz="1200">
              <a:solidFill>
                <a:schemeClr val="dk1"/>
              </a:solidFill>
              <a:effectLst/>
              <a:latin typeface="+mn-ea"/>
              <a:ea typeface="+mn-ea"/>
              <a:cs typeface="+mn-cs"/>
            </a:rPr>
            <a:t>年度代の中頃に，</a:t>
          </a:r>
          <a:r>
            <a:rPr kumimoji="1" lang="ja-JP" altLang="ja-JP" sz="1200">
              <a:solidFill>
                <a:schemeClr val="dk1"/>
              </a:solidFill>
              <a:effectLst/>
              <a:latin typeface="+mn-ea"/>
              <a:ea typeface="+mn-ea"/>
              <a:cs typeface="+mn-cs"/>
            </a:rPr>
            <a:t>下水道事業の区域拡大や施設更新等</a:t>
          </a:r>
          <a:r>
            <a:rPr kumimoji="1" lang="ja-JP" altLang="en-US" sz="1200">
              <a:solidFill>
                <a:schemeClr val="dk1"/>
              </a:solidFill>
              <a:effectLst/>
              <a:latin typeface="+mn-ea"/>
              <a:ea typeface="+mn-ea"/>
              <a:cs typeface="+mn-cs"/>
            </a:rPr>
            <a:t>を積極的に行い，多額の企業債を借り入れた分の元金償還開始に伴い，</a:t>
          </a:r>
          <a:r>
            <a:rPr kumimoji="1" lang="ja-JP" altLang="ja-JP" sz="1200">
              <a:solidFill>
                <a:schemeClr val="dk1"/>
              </a:solidFill>
              <a:effectLst/>
              <a:latin typeface="+mn-ea"/>
              <a:ea typeface="+mn-ea"/>
              <a:cs typeface="+mn-cs"/>
            </a:rPr>
            <a:t>公営企業債の元利償還金に対する繰出金も増加してきていることから、計画的な地方債の借入を行うとともに、繰上償還の実施等による元利償還金の抑制に努めていく必要がある。</a:t>
          </a:r>
          <a:endParaRPr lang="ja-JP" altLang="ja-JP" sz="1200">
            <a:effectLst/>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前年度と比較して将来負担額</a:t>
          </a:r>
          <a:r>
            <a:rPr kumimoji="1" lang="ja-JP" altLang="en-US" sz="1200">
              <a:solidFill>
                <a:schemeClr val="dk1"/>
              </a:solidFill>
              <a:effectLst/>
              <a:latin typeface="+mn-lt"/>
              <a:ea typeface="+mn-ea"/>
              <a:cs typeface="+mn-cs"/>
            </a:rPr>
            <a:t>、充当可能財源等がともに減少しているが、これは一般会計が将来の下水道事業の地方債償還のために積み立てていた基金を取り崩して下水道事業へ出資し、これを原資として下水道事業で多額の地方債の繰上償還を行ったことにより，公営企業債等繰入見込額が減少したことによ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それを除くと、</a:t>
          </a:r>
          <a:r>
            <a:rPr kumimoji="1" lang="ja-JP" altLang="ja-JP" sz="1200">
              <a:solidFill>
                <a:schemeClr val="dk1"/>
              </a:solidFill>
              <a:effectLst/>
              <a:latin typeface="+mn-lt"/>
              <a:ea typeface="+mn-ea"/>
              <a:cs typeface="+mn-cs"/>
            </a:rPr>
            <a:t>近年過疎対策事業債を積極的に活用していることから、地方債残高が年々増加して</a:t>
          </a:r>
          <a:r>
            <a:rPr kumimoji="1" lang="ja-JP" altLang="en-US" sz="1200">
              <a:solidFill>
                <a:schemeClr val="dk1"/>
              </a:solidFill>
              <a:effectLst/>
              <a:latin typeface="+mn-lt"/>
              <a:ea typeface="+mn-ea"/>
              <a:cs typeface="+mn-cs"/>
            </a:rPr>
            <a:t>きている</a:t>
          </a:r>
          <a:r>
            <a:rPr kumimoji="1" lang="ja-JP" altLang="ja-JP" sz="1200">
              <a:solidFill>
                <a:schemeClr val="dk1"/>
              </a:solidFill>
              <a:effectLst/>
              <a:latin typeface="+mn-lt"/>
              <a:ea typeface="+mn-ea"/>
              <a:cs typeface="+mn-cs"/>
            </a:rPr>
            <a:t>。過疎対策事業債については、現在高の増加に合わせて基準財政需要額算入見込額も増加していくことから、将来負担比率の分子の悪化にすぐに繋がるものではないが、引き続き将来の償還に備えた減債基金への積み立てや計画的な繰上償還を行いながら、適正な財政運営に努めていく。</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岡山県矢掛町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年度末時点の基金全体の残高は，前年度と比べて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これは，前年度末に下水道事業償還基金から財政調整基金に積み替えた積立金（約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百万円）を全額取り崩し，企業債の繰上償還及び健全な事業運営のための原資として下水道事業へ出資したことによる減及び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月豪雨災害への対応として，例年よりも財政調整基金の取崩額が増えたことが主な減要因となっている。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年度は前年度と比較して残高が大きく減となっているが，下水道事業への出資分は計画通りの取崩しであり，財政運営上は問題ない。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は同規模の他団体と比較しても，多額の基金残高を有しているが，これは今後の人口減少に伴う税収や交付税の減少や，近年各地で頻発している災害への対応のため，また，町の最重要課題である少子化対策及び賑わいづくりを着実に行うための財源として，基金を積み立てているものであり，今後も重点課題については基金を財源として積極的な施策を展開するとともに，余裕のある時には基金への積み増しを行うなど，基金を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・文教福祉施設整備基金　　　文化・教育及び福祉施設の整備及び管理（定額運用）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・こどもみらい基金　　　　　親世代の子育て推進、若者世代の出会い創出による次世代につながるまちづくり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　　　　　　　地域福祉の向上及び健康づくりの促進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・賑わいのまちづくり基金　　観光の振興・地域の活性化</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・わことふるさと応援基金　　文化・芸術活動及び商工観光事業等まちづくりの促進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年度末時点のその他特定目的基金全体の残高は、前年度から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特に残高の減が大きいものとしては，住宅等整備基金（△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百万円，町営住宅の改修等へ充当　左表へは未掲載），こどもみらい基金（△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百万円，保育料の完全無償化の財源として保育園経費へ充当），賑わいのまちづくり基金（△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百万円，観光施策等へ充当）などどなっている。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特定目的基金については、それぞれの設置目的に従い、特に国県補助金等の特定財源のない事業の実施や施設等の維持管理のために取り崩すとともに、その積立金については国債等の運用により有効に活用している。今後の少子高齢化、人口減少の進展に伴い税収等についても減少が見込まれるが、そうした際の一般財源の不足に備えるため、効率的な財政運営により余裕のある時には基金への積み立てを行うとともに、積立金についてはできるだけ有効に運用して収益を上げることを目指し、将来に備え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年度末時点の基金残高は，前年度から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前年度末に下水道事業償還基金から財政調整基金に積み替えた積立金（約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百万円）を全額取り崩し，企業債の繰上償還及び健全な事業運営のための原資として下水道事業へ出資したことによる減及び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月豪雨災害への対応として，例年よりも財政調整基金の取崩額が増えたことが主な減要因となっている。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西日本豪雨災害では，本町も甚大な被害を受けたが，激甚災害に指定されたことや災害救助法の適用となったこともあり，国や県等から手厚い財政支援を受けることができたが，それでも災害対応のため２億円以上の財政調整基金の取崩しが必要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災害の発生状況を見ると，国等の財政支援の対象とならない，より局地的な規模の災害も想定しておく必要があり，その備えとして一定以上の財政調整基金残高は確保しておく必要があるので、引き続き選択と集中による効率的な財政運営を行い、一定程度以上の残高は確保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町では過疎対策事業債及び辺地対策事業債について、将来の交付税措置がない分（過疎対策事業債の３割、辺地対策事業債の２割）を減債基金へ積み立て、将来の償還に備えている。近年、町の活性化・人口減少対策として積極的に事業を実施しその財源として過疎対策事業債を活用してい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年度についても取崩額が償還額を上回っており、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上記の積み立ては引き続き実施していく方針だが、大型事業の元金償還が順次始まっているため、今後は取崩額も増加していく見込となっている。過疎対策事業債については、交付税措置と減債基金への積み立てにより将来の償還への備えはできているが、地方債残高及び公債費は年々増加しており、それに伴い経常収支比率や実質公債費比率も悪化してきていることから、地方債の発行自体に制限を設けることも視野に入れ、適切に財政を運営し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10144693</v>
      </c>
      <c r="BO4" s="392"/>
      <c r="BP4" s="392"/>
      <c r="BQ4" s="392"/>
      <c r="BR4" s="392"/>
      <c r="BS4" s="392"/>
      <c r="BT4" s="392"/>
      <c r="BU4" s="393"/>
      <c r="BV4" s="391">
        <v>9480877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10.7</v>
      </c>
      <c r="CU4" s="398"/>
      <c r="CV4" s="398"/>
      <c r="CW4" s="398"/>
      <c r="CX4" s="398"/>
      <c r="CY4" s="398"/>
      <c r="CZ4" s="398"/>
      <c r="DA4" s="399"/>
      <c r="DB4" s="397">
        <v>7.8</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9534488</v>
      </c>
      <c r="BO5" s="429"/>
      <c r="BP5" s="429"/>
      <c r="BQ5" s="429"/>
      <c r="BR5" s="429"/>
      <c r="BS5" s="429"/>
      <c r="BT5" s="429"/>
      <c r="BU5" s="430"/>
      <c r="BV5" s="428">
        <v>9058884</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91.7</v>
      </c>
      <c r="CU5" s="426"/>
      <c r="CV5" s="426"/>
      <c r="CW5" s="426"/>
      <c r="CX5" s="426"/>
      <c r="CY5" s="426"/>
      <c r="CZ5" s="426"/>
      <c r="DA5" s="427"/>
      <c r="DB5" s="425">
        <v>89.3</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610205</v>
      </c>
      <c r="BO6" s="429"/>
      <c r="BP6" s="429"/>
      <c r="BQ6" s="429"/>
      <c r="BR6" s="429"/>
      <c r="BS6" s="429"/>
      <c r="BT6" s="429"/>
      <c r="BU6" s="430"/>
      <c r="BV6" s="428">
        <v>421993</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96.8</v>
      </c>
      <c r="CU6" s="466"/>
      <c r="CV6" s="466"/>
      <c r="CW6" s="466"/>
      <c r="CX6" s="466"/>
      <c r="CY6" s="466"/>
      <c r="CZ6" s="466"/>
      <c r="DA6" s="467"/>
      <c r="DB6" s="465">
        <v>94.1</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96622</v>
      </c>
      <c r="BO7" s="429"/>
      <c r="BP7" s="429"/>
      <c r="BQ7" s="429"/>
      <c r="BR7" s="429"/>
      <c r="BS7" s="429"/>
      <c r="BT7" s="429"/>
      <c r="BU7" s="430"/>
      <c r="BV7" s="428">
        <v>55374</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4818414</v>
      </c>
      <c r="CU7" s="429"/>
      <c r="CV7" s="429"/>
      <c r="CW7" s="429"/>
      <c r="CX7" s="429"/>
      <c r="CY7" s="429"/>
      <c r="CZ7" s="429"/>
      <c r="DA7" s="430"/>
      <c r="DB7" s="428">
        <v>4720698</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513583</v>
      </c>
      <c r="BO8" s="429"/>
      <c r="BP8" s="429"/>
      <c r="BQ8" s="429"/>
      <c r="BR8" s="429"/>
      <c r="BS8" s="429"/>
      <c r="BT8" s="429"/>
      <c r="BU8" s="430"/>
      <c r="BV8" s="428">
        <v>366619</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0.37</v>
      </c>
      <c r="CU8" s="469"/>
      <c r="CV8" s="469"/>
      <c r="CW8" s="469"/>
      <c r="CX8" s="469"/>
      <c r="CY8" s="469"/>
      <c r="CZ8" s="469"/>
      <c r="DA8" s="470"/>
      <c r="DB8" s="468">
        <v>0.39</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14201</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108</v>
      </c>
      <c r="AV9" s="461"/>
      <c r="AW9" s="461"/>
      <c r="AX9" s="461"/>
      <c r="AY9" s="462" t="s">
        <v>115</v>
      </c>
      <c r="AZ9" s="463"/>
      <c r="BA9" s="463"/>
      <c r="BB9" s="463"/>
      <c r="BC9" s="463"/>
      <c r="BD9" s="463"/>
      <c r="BE9" s="463"/>
      <c r="BF9" s="463"/>
      <c r="BG9" s="463"/>
      <c r="BH9" s="463"/>
      <c r="BI9" s="463"/>
      <c r="BJ9" s="463"/>
      <c r="BK9" s="463"/>
      <c r="BL9" s="463"/>
      <c r="BM9" s="464"/>
      <c r="BN9" s="428">
        <v>146964</v>
      </c>
      <c r="BO9" s="429"/>
      <c r="BP9" s="429"/>
      <c r="BQ9" s="429"/>
      <c r="BR9" s="429"/>
      <c r="BS9" s="429"/>
      <c r="BT9" s="429"/>
      <c r="BU9" s="430"/>
      <c r="BV9" s="428">
        <v>-20104</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10.5</v>
      </c>
      <c r="CU9" s="426"/>
      <c r="CV9" s="426"/>
      <c r="CW9" s="426"/>
      <c r="CX9" s="426"/>
      <c r="CY9" s="426"/>
      <c r="CZ9" s="426"/>
      <c r="DA9" s="427"/>
      <c r="DB9" s="425">
        <v>9.6</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15092</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29115</v>
      </c>
      <c r="BO10" s="429"/>
      <c r="BP10" s="429"/>
      <c r="BQ10" s="429"/>
      <c r="BR10" s="429"/>
      <c r="BS10" s="429"/>
      <c r="BT10" s="429"/>
      <c r="BU10" s="430"/>
      <c r="BV10" s="428">
        <v>1014385</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14309</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108</v>
      </c>
      <c r="AV12" s="461"/>
      <c r="AW12" s="461"/>
      <c r="AX12" s="461"/>
      <c r="AY12" s="462" t="s">
        <v>135</v>
      </c>
      <c r="AZ12" s="463"/>
      <c r="BA12" s="463"/>
      <c r="BB12" s="463"/>
      <c r="BC12" s="463"/>
      <c r="BD12" s="463"/>
      <c r="BE12" s="463"/>
      <c r="BF12" s="463"/>
      <c r="BG12" s="463"/>
      <c r="BH12" s="463"/>
      <c r="BI12" s="463"/>
      <c r="BJ12" s="463"/>
      <c r="BK12" s="463"/>
      <c r="BL12" s="463"/>
      <c r="BM12" s="464"/>
      <c r="BN12" s="428">
        <v>1393177</v>
      </c>
      <c r="BO12" s="429"/>
      <c r="BP12" s="429"/>
      <c r="BQ12" s="429"/>
      <c r="BR12" s="429"/>
      <c r="BS12" s="429"/>
      <c r="BT12" s="429"/>
      <c r="BU12" s="430"/>
      <c r="BV12" s="428">
        <v>270000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13976</v>
      </c>
      <c r="S13" s="510"/>
      <c r="T13" s="510"/>
      <c r="U13" s="510"/>
      <c r="V13" s="511"/>
      <c r="W13" s="444" t="s">
        <v>139</v>
      </c>
      <c r="X13" s="445"/>
      <c r="Y13" s="445"/>
      <c r="Z13" s="445"/>
      <c r="AA13" s="445"/>
      <c r="AB13" s="435"/>
      <c r="AC13" s="479">
        <v>614</v>
      </c>
      <c r="AD13" s="480"/>
      <c r="AE13" s="480"/>
      <c r="AF13" s="480"/>
      <c r="AG13" s="519"/>
      <c r="AH13" s="479">
        <v>599</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-1217098</v>
      </c>
      <c r="BO13" s="429"/>
      <c r="BP13" s="429"/>
      <c r="BQ13" s="429"/>
      <c r="BR13" s="429"/>
      <c r="BS13" s="429"/>
      <c r="BT13" s="429"/>
      <c r="BU13" s="430"/>
      <c r="BV13" s="428">
        <v>724281</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8.6</v>
      </c>
      <c r="CU13" s="426"/>
      <c r="CV13" s="426"/>
      <c r="CW13" s="426"/>
      <c r="CX13" s="426"/>
      <c r="CY13" s="426"/>
      <c r="CZ13" s="426"/>
      <c r="DA13" s="427"/>
      <c r="DB13" s="425">
        <v>8.1999999999999993</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14443</v>
      </c>
      <c r="S14" s="510"/>
      <c r="T14" s="510"/>
      <c r="U14" s="510"/>
      <c r="V14" s="511"/>
      <c r="W14" s="418"/>
      <c r="X14" s="419"/>
      <c r="Y14" s="419"/>
      <c r="Z14" s="419"/>
      <c r="AA14" s="419"/>
      <c r="AB14" s="408"/>
      <c r="AC14" s="512">
        <v>9.1999999999999993</v>
      </c>
      <c r="AD14" s="513"/>
      <c r="AE14" s="513"/>
      <c r="AF14" s="513"/>
      <c r="AG14" s="514"/>
      <c r="AH14" s="512">
        <v>8.9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137</v>
      </c>
      <c r="CU14" s="524"/>
      <c r="CV14" s="524"/>
      <c r="CW14" s="524"/>
      <c r="CX14" s="524"/>
      <c r="CY14" s="524"/>
      <c r="CZ14" s="524"/>
      <c r="DA14" s="525"/>
      <c r="DB14" s="523" t="s">
        <v>137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138</v>
      </c>
      <c r="N15" s="517"/>
      <c r="O15" s="517"/>
      <c r="P15" s="517"/>
      <c r="Q15" s="518"/>
      <c r="R15" s="509">
        <v>14164</v>
      </c>
      <c r="S15" s="510"/>
      <c r="T15" s="510"/>
      <c r="U15" s="510"/>
      <c r="V15" s="511"/>
      <c r="W15" s="444" t="s">
        <v>146</v>
      </c>
      <c r="X15" s="445"/>
      <c r="Y15" s="445"/>
      <c r="Z15" s="445"/>
      <c r="AA15" s="445"/>
      <c r="AB15" s="435"/>
      <c r="AC15" s="479">
        <v>2287</v>
      </c>
      <c r="AD15" s="480"/>
      <c r="AE15" s="480"/>
      <c r="AF15" s="480"/>
      <c r="AG15" s="519"/>
      <c r="AH15" s="479">
        <v>2393</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1516411</v>
      </c>
      <c r="BO15" s="392"/>
      <c r="BP15" s="392"/>
      <c r="BQ15" s="392"/>
      <c r="BR15" s="392"/>
      <c r="BS15" s="392"/>
      <c r="BT15" s="392"/>
      <c r="BU15" s="393"/>
      <c r="BV15" s="391">
        <v>1528756</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34.4</v>
      </c>
      <c r="AD16" s="513"/>
      <c r="AE16" s="513"/>
      <c r="AF16" s="513"/>
      <c r="AG16" s="514"/>
      <c r="AH16" s="512">
        <v>35.700000000000003</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4180555</v>
      </c>
      <c r="BO16" s="429"/>
      <c r="BP16" s="429"/>
      <c r="BQ16" s="429"/>
      <c r="BR16" s="429"/>
      <c r="BS16" s="429"/>
      <c r="BT16" s="429"/>
      <c r="BU16" s="430"/>
      <c r="BV16" s="428">
        <v>4077466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3745</v>
      </c>
      <c r="AD17" s="480"/>
      <c r="AE17" s="480"/>
      <c r="AF17" s="480"/>
      <c r="AG17" s="519"/>
      <c r="AH17" s="479">
        <v>3706</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1912291</v>
      </c>
      <c r="BO17" s="429"/>
      <c r="BP17" s="429"/>
      <c r="BQ17" s="429"/>
      <c r="BR17" s="429"/>
      <c r="BS17" s="429"/>
      <c r="BT17" s="429"/>
      <c r="BU17" s="430"/>
      <c r="BV17" s="428">
        <v>1931664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90.62</v>
      </c>
      <c r="M18" s="541"/>
      <c r="N18" s="541"/>
      <c r="O18" s="541"/>
      <c r="P18" s="541"/>
      <c r="Q18" s="541"/>
      <c r="R18" s="542"/>
      <c r="S18" s="542"/>
      <c r="T18" s="542"/>
      <c r="U18" s="542"/>
      <c r="V18" s="543"/>
      <c r="W18" s="446"/>
      <c r="X18" s="447"/>
      <c r="Y18" s="447"/>
      <c r="Z18" s="447"/>
      <c r="AA18" s="447"/>
      <c r="AB18" s="438"/>
      <c r="AC18" s="544">
        <v>56.3</v>
      </c>
      <c r="AD18" s="545"/>
      <c r="AE18" s="545"/>
      <c r="AF18" s="545"/>
      <c r="AG18" s="546"/>
      <c r="AH18" s="544">
        <v>55.3</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4494247</v>
      </c>
      <c r="BO18" s="429"/>
      <c r="BP18" s="429"/>
      <c r="BQ18" s="429"/>
      <c r="BR18" s="429"/>
      <c r="BS18" s="429"/>
      <c r="BT18" s="429"/>
      <c r="BU18" s="430"/>
      <c r="BV18" s="428">
        <v>4253200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157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7095052</v>
      </c>
      <c r="BO19" s="429"/>
      <c r="BP19" s="429"/>
      <c r="BQ19" s="429"/>
      <c r="BR19" s="429"/>
      <c r="BS19" s="429"/>
      <c r="BT19" s="429"/>
      <c r="BU19" s="430"/>
      <c r="BV19" s="428">
        <v>6633273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4955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9712139</v>
      </c>
      <c r="BO23" s="429"/>
      <c r="BP23" s="429"/>
      <c r="BQ23" s="429"/>
      <c r="BR23" s="429"/>
      <c r="BS23" s="429"/>
      <c r="BT23" s="429"/>
      <c r="BU23" s="430"/>
      <c r="BV23" s="428">
        <v>9439913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7900</v>
      </c>
      <c r="R24" s="480"/>
      <c r="S24" s="480"/>
      <c r="T24" s="480"/>
      <c r="U24" s="480"/>
      <c r="V24" s="519"/>
      <c r="W24" s="578"/>
      <c r="X24" s="566"/>
      <c r="Y24" s="567"/>
      <c r="Z24" s="478" t="s">
        <v>170</v>
      </c>
      <c r="AA24" s="458"/>
      <c r="AB24" s="458"/>
      <c r="AC24" s="458"/>
      <c r="AD24" s="458"/>
      <c r="AE24" s="458"/>
      <c r="AF24" s="458"/>
      <c r="AG24" s="459"/>
      <c r="AH24" s="479">
        <v>102</v>
      </c>
      <c r="AI24" s="480"/>
      <c r="AJ24" s="480"/>
      <c r="AK24" s="480"/>
      <c r="AL24" s="519"/>
      <c r="AM24" s="479">
        <v>299166</v>
      </c>
      <c r="AN24" s="480"/>
      <c r="AO24" s="480"/>
      <c r="AP24" s="480"/>
      <c r="AQ24" s="480"/>
      <c r="AR24" s="519"/>
      <c r="AS24" s="479">
        <v>2933</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9448936</v>
      </c>
      <c r="BO24" s="429"/>
      <c r="BP24" s="429"/>
      <c r="BQ24" s="429"/>
      <c r="BR24" s="429"/>
      <c r="BS24" s="429"/>
      <c r="BT24" s="429"/>
      <c r="BU24" s="430"/>
      <c r="BV24" s="428">
        <v>9125928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6500</v>
      </c>
      <c r="R25" s="480"/>
      <c r="S25" s="480"/>
      <c r="T25" s="480"/>
      <c r="U25" s="480"/>
      <c r="V25" s="519"/>
      <c r="W25" s="578"/>
      <c r="X25" s="566"/>
      <c r="Y25" s="567"/>
      <c r="Z25" s="478" t="s">
        <v>173</v>
      </c>
      <c r="AA25" s="458"/>
      <c r="AB25" s="458"/>
      <c r="AC25" s="458"/>
      <c r="AD25" s="458"/>
      <c r="AE25" s="458"/>
      <c r="AF25" s="458"/>
      <c r="AG25" s="459"/>
      <c r="AH25" s="479" t="s">
        <v>137</v>
      </c>
      <c r="AI25" s="480"/>
      <c r="AJ25" s="480"/>
      <c r="AK25" s="480"/>
      <c r="AL25" s="519"/>
      <c r="AM25" s="479" t="s">
        <v>137</v>
      </c>
      <c r="AN25" s="480"/>
      <c r="AO25" s="480"/>
      <c r="AP25" s="480"/>
      <c r="AQ25" s="480"/>
      <c r="AR25" s="519"/>
      <c r="AS25" s="479" t="s">
        <v>137</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271068</v>
      </c>
      <c r="BO25" s="392"/>
      <c r="BP25" s="392"/>
      <c r="BQ25" s="392"/>
      <c r="BR25" s="392"/>
      <c r="BS25" s="392"/>
      <c r="BT25" s="392"/>
      <c r="BU25" s="393"/>
      <c r="BV25" s="391">
        <v>278054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5950</v>
      </c>
      <c r="R26" s="480"/>
      <c r="S26" s="480"/>
      <c r="T26" s="480"/>
      <c r="U26" s="480"/>
      <c r="V26" s="519"/>
      <c r="W26" s="578"/>
      <c r="X26" s="566"/>
      <c r="Y26" s="567"/>
      <c r="Z26" s="478" t="s">
        <v>176</v>
      </c>
      <c r="AA26" s="588"/>
      <c r="AB26" s="588"/>
      <c r="AC26" s="588"/>
      <c r="AD26" s="588"/>
      <c r="AE26" s="588"/>
      <c r="AF26" s="588"/>
      <c r="AG26" s="589"/>
      <c r="AH26" s="479">
        <v>3</v>
      </c>
      <c r="AI26" s="480"/>
      <c r="AJ26" s="480"/>
      <c r="AK26" s="480"/>
      <c r="AL26" s="519"/>
      <c r="AM26" s="479">
        <v>8613</v>
      </c>
      <c r="AN26" s="480"/>
      <c r="AO26" s="480"/>
      <c r="AP26" s="480"/>
      <c r="AQ26" s="480"/>
      <c r="AR26" s="519"/>
      <c r="AS26" s="479">
        <v>2871</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137</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3320</v>
      </c>
      <c r="R27" s="480"/>
      <c r="S27" s="480"/>
      <c r="T27" s="480"/>
      <c r="U27" s="480"/>
      <c r="V27" s="519"/>
      <c r="W27" s="578"/>
      <c r="X27" s="566"/>
      <c r="Y27" s="567"/>
      <c r="Z27" s="478" t="s">
        <v>179</v>
      </c>
      <c r="AA27" s="458"/>
      <c r="AB27" s="458"/>
      <c r="AC27" s="458"/>
      <c r="AD27" s="458"/>
      <c r="AE27" s="458"/>
      <c r="AF27" s="458"/>
      <c r="AG27" s="459"/>
      <c r="AH27" s="479">
        <v>3</v>
      </c>
      <c r="AI27" s="480"/>
      <c r="AJ27" s="480"/>
      <c r="AK27" s="480"/>
      <c r="AL27" s="519"/>
      <c r="AM27" s="479">
        <v>8787</v>
      </c>
      <c r="AN27" s="480"/>
      <c r="AO27" s="480"/>
      <c r="AP27" s="480"/>
      <c r="AQ27" s="480"/>
      <c r="AR27" s="519"/>
      <c r="AS27" s="479">
        <v>2929</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170000</v>
      </c>
      <c r="BO27" s="602"/>
      <c r="BP27" s="602"/>
      <c r="BQ27" s="602"/>
      <c r="BR27" s="602"/>
      <c r="BS27" s="602"/>
      <c r="BT27" s="602"/>
      <c r="BU27" s="603"/>
      <c r="BV27" s="601">
        <v>170000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2700</v>
      </c>
      <c r="R28" s="480"/>
      <c r="S28" s="480"/>
      <c r="T28" s="480"/>
      <c r="U28" s="480"/>
      <c r="V28" s="519"/>
      <c r="W28" s="578"/>
      <c r="X28" s="566"/>
      <c r="Y28" s="567"/>
      <c r="Z28" s="478" t="s">
        <v>182</v>
      </c>
      <c r="AA28" s="458"/>
      <c r="AB28" s="458"/>
      <c r="AC28" s="458"/>
      <c r="AD28" s="458"/>
      <c r="AE28" s="458"/>
      <c r="AF28" s="458"/>
      <c r="AG28" s="459"/>
      <c r="AH28" s="479" t="s">
        <v>137</v>
      </c>
      <c r="AI28" s="480"/>
      <c r="AJ28" s="480"/>
      <c r="AK28" s="480"/>
      <c r="AL28" s="519"/>
      <c r="AM28" s="479" t="s">
        <v>137</v>
      </c>
      <c r="AN28" s="480"/>
      <c r="AO28" s="480"/>
      <c r="AP28" s="480"/>
      <c r="AQ28" s="480"/>
      <c r="AR28" s="519"/>
      <c r="AS28" s="479" t="s">
        <v>137</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3167967</v>
      </c>
      <c r="BO28" s="392"/>
      <c r="BP28" s="392"/>
      <c r="BQ28" s="392"/>
      <c r="BR28" s="392"/>
      <c r="BS28" s="392"/>
      <c r="BT28" s="392"/>
      <c r="BU28" s="393"/>
      <c r="BV28" s="391">
        <v>4353029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10</v>
      </c>
      <c r="M29" s="480"/>
      <c r="N29" s="480"/>
      <c r="O29" s="480"/>
      <c r="P29" s="519"/>
      <c r="Q29" s="479">
        <v>2500</v>
      </c>
      <c r="R29" s="480"/>
      <c r="S29" s="480"/>
      <c r="T29" s="480"/>
      <c r="U29" s="480"/>
      <c r="V29" s="519"/>
      <c r="W29" s="579"/>
      <c r="X29" s="580"/>
      <c r="Y29" s="581"/>
      <c r="Z29" s="478" t="s">
        <v>185</v>
      </c>
      <c r="AA29" s="458"/>
      <c r="AB29" s="458"/>
      <c r="AC29" s="458"/>
      <c r="AD29" s="458"/>
      <c r="AE29" s="458"/>
      <c r="AF29" s="458"/>
      <c r="AG29" s="459"/>
      <c r="AH29" s="479">
        <v>105</v>
      </c>
      <c r="AI29" s="480"/>
      <c r="AJ29" s="480"/>
      <c r="AK29" s="480"/>
      <c r="AL29" s="519"/>
      <c r="AM29" s="479">
        <v>307953</v>
      </c>
      <c r="AN29" s="480"/>
      <c r="AO29" s="480"/>
      <c r="AP29" s="480"/>
      <c r="AQ29" s="480"/>
      <c r="AR29" s="519"/>
      <c r="AS29" s="479">
        <v>2933</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1176955</v>
      </c>
      <c r="BO29" s="429"/>
      <c r="BP29" s="429"/>
      <c r="BQ29" s="429"/>
      <c r="BR29" s="429"/>
      <c r="BS29" s="429"/>
      <c r="BT29" s="429"/>
      <c r="BU29" s="430"/>
      <c r="BV29" s="428">
        <v>1049179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99.1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3440244</v>
      </c>
      <c r="BO30" s="602"/>
      <c r="BP30" s="602"/>
      <c r="BQ30" s="602"/>
      <c r="BR30" s="602"/>
      <c r="BS30" s="602"/>
      <c r="BT30" s="602"/>
      <c r="BU30" s="603"/>
      <c r="BV30" s="601">
        <v>3575972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194</v>
      </c>
      <c r="V33" s="452"/>
      <c r="W33" s="417" t="s">
        <v>196</v>
      </c>
      <c r="X33" s="417"/>
      <c r="Y33" s="417"/>
      <c r="Z33" s="417"/>
      <c r="AA33" s="417"/>
      <c r="AB33" s="417"/>
      <c r="AC33" s="417"/>
      <c r="AD33" s="417"/>
      <c r="AE33" s="417"/>
      <c r="AF33" s="417"/>
      <c r="AG33" s="417"/>
      <c r="AH33" s="417"/>
      <c r="AI33" s="417"/>
      <c r="AJ33" s="417"/>
      <c r="AK33" s="417"/>
      <c r="AL33" s="215"/>
      <c r="AM33" s="452" t="s">
        <v>194</v>
      </c>
      <c r="AN33" s="452"/>
      <c r="AO33" s="417" t="s">
        <v>196</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194</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矢掛町国民健康保険事業特別会計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矢掛町水道事業会計</v>
      </c>
      <c r="AP34" s="615"/>
      <c r="AQ34" s="615"/>
      <c r="AR34" s="615"/>
      <c r="AS34" s="615"/>
      <c r="AT34" s="615"/>
      <c r="AU34" s="615"/>
      <c r="AV34" s="615"/>
      <c r="AW34" s="615"/>
      <c r="AX34" s="615"/>
      <c r="AY34" s="615"/>
      <c r="AZ34" s="615"/>
      <c r="BA34" s="615"/>
      <c r="BB34" s="615"/>
      <c r="BC34" s="615"/>
      <c r="BD34" s="213"/>
      <c r="BE34" s="614">
        <f>IF(BG34="","",MAX(C34:D43,U34:V43,AM34:AN43)+1)</f>
        <v>11</v>
      </c>
      <c r="BF34" s="614"/>
      <c r="BG34" s="615" t="str">
        <f>IF('各会計、関係団体の財政状況及び健全化判断比率'!B36="","",'各会計、関係団体の財政状況及び健全化判断比率'!B36)</f>
        <v>矢掛町地域開発事業特別会計</v>
      </c>
      <c r="BH34" s="615"/>
      <c r="BI34" s="615"/>
      <c r="BJ34" s="615"/>
      <c r="BK34" s="615"/>
      <c r="BL34" s="615"/>
      <c r="BM34" s="615"/>
      <c r="BN34" s="615"/>
      <c r="BO34" s="615"/>
      <c r="BP34" s="615"/>
      <c r="BQ34" s="615"/>
      <c r="BR34" s="615"/>
      <c r="BS34" s="615"/>
      <c r="BT34" s="615"/>
      <c r="BU34" s="615"/>
      <c r="BV34" s="213"/>
      <c r="BW34" s="614">
        <f>IF(BY34="","",MAX(C34:D43,U34:V43,AM34:AN43,BE34:BF43)+1)</f>
        <v>12</v>
      </c>
      <c r="BX34" s="614"/>
      <c r="BY34" s="615" t="str">
        <f>IF('各会計、関係団体の財政状況及び健全化判断比率'!B68="","",'各会計、関係団体の財政状況及び健全化判断比率'!B68)</f>
        <v>井笠地区農業共済事務組合農業共済事業会計</v>
      </c>
      <c r="BZ34" s="615"/>
      <c r="CA34" s="615"/>
      <c r="CB34" s="615"/>
      <c r="CC34" s="615"/>
      <c r="CD34" s="615"/>
      <c r="CE34" s="615"/>
      <c r="CF34" s="615"/>
      <c r="CG34" s="615"/>
      <c r="CH34" s="615"/>
      <c r="CI34" s="615"/>
      <c r="CJ34" s="615"/>
      <c r="CK34" s="615"/>
      <c r="CL34" s="615"/>
      <c r="CM34" s="615"/>
      <c r="CN34" s="213"/>
      <c r="CO34" s="614">
        <f>IF(CQ34="","",MAX(C34:D43,U34:V43,AM34:AN43,BE34:BF43,BW34:BX43)+1)</f>
        <v>22</v>
      </c>
      <c r="CP34" s="614"/>
      <c r="CQ34" s="615" t="str">
        <f>IF('各会計、関係団体の財政状況及び健全化判断比率'!BS7="","",'各会計、関係団体の財政状況及び健全化判断比率'!BS7)</f>
        <v>矢掛町土地開発公社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矢掛町住宅新築資金等貸付事業特別会計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矢掛町介護保険事業特別会計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IF('各会計、関係団体の財政状況及び健全化判断比率'!B33="","",'各会計、関係団体の財政状況及び健全化判断比率'!B33)</f>
        <v>矢掛町病院事業会計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13</v>
      </c>
      <c r="BX35" s="614"/>
      <c r="BY35" s="615" t="str">
        <f>IF('各会計、関係団体の財政状況及び健全化判断比率'!B69="","",'各会計、関係団体の財政状況及び健全化判断比率'!B69)</f>
        <v>岡山県井原地区清掃施設組合一般会計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矢掛町介護サービス事業特別会計</v>
      </c>
      <c r="X36" s="615"/>
      <c r="Y36" s="615"/>
      <c r="Z36" s="615"/>
      <c r="AA36" s="615"/>
      <c r="AB36" s="615"/>
      <c r="AC36" s="615"/>
      <c r="AD36" s="615"/>
      <c r="AE36" s="615"/>
      <c r="AF36" s="615"/>
      <c r="AG36" s="615"/>
      <c r="AH36" s="615"/>
      <c r="AI36" s="615"/>
      <c r="AJ36" s="615"/>
      <c r="AK36" s="615"/>
      <c r="AL36" s="213"/>
      <c r="AM36" s="614">
        <f t="shared" si="0"/>
        <v>9</v>
      </c>
      <c r="AN36" s="614"/>
      <c r="AO36" s="615" t="str">
        <f>IF('各会計、関係団体の財政状況及び健全化判断比率'!B34="","",'各会計、関係団体の財政状況及び健全化判断比率'!B34)</f>
        <v>矢掛町介護老人保健施設事業会計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14</v>
      </c>
      <c r="BX36" s="614"/>
      <c r="BY36" s="615" t="str">
        <f>IF('各会計、関係団体の財政状況及び健全化判断比率'!B70="","",'各会計、関係団体の財政状況及び健全化判断比率'!B70)</f>
        <v>井原地区消防組合一般会計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矢掛町後期高齢者医療事業特別会計</v>
      </c>
      <c r="X37" s="615"/>
      <c r="Y37" s="615"/>
      <c r="Z37" s="615"/>
      <c r="AA37" s="615"/>
      <c r="AB37" s="615"/>
      <c r="AC37" s="615"/>
      <c r="AD37" s="615"/>
      <c r="AE37" s="615"/>
      <c r="AF37" s="615"/>
      <c r="AG37" s="615"/>
      <c r="AH37" s="615"/>
      <c r="AI37" s="615"/>
      <c r="AJ37" s="615"/>
      <c r="AK37" s="615"/>
      <c r="AL37" s="213"/>
      <c r="AM37" s="614">
        <f t="shared" si="0"/>
        <v>10</v>
      </c>
      <c r="AN37" s="614"/>
      <c r="AO37" s="615" t="str">
        <f>IF('各会計、関係団体の財政状況及び健全化判断比率'!B35="","",'各会計、関係団体の財政状況及び健全化判断比率'!B35)</f>
        <v>矢掛町下水道事業会計</v>
      </c>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15</v>
      </c>
      <c r="BX37" s="614"/>
      <c r="BY37" s="615" t="str">
        <f>IF('各会計、関係団体の財政状況及び健全化判断比率'!B71="","",'各会計、関係団体の財政状況及び健全化判断比率'!B71)</f>
        <v>岡山県西部衛生施設組合一般会計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16</v>
      </c>
      <c r="BX38" s="614"/>
      <c r="BY38" s="615" t="str">
        <f>IF('各会計、関係団体の財政状況及び健全化判断比率'!B72="","",'各会計、関係団体の財政状況及び健全化判断比率'!B72)</f>
        <v>岡山県笠岡市・矢掛町中学校組合一般会計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17</v>
      </c>
      <c r="BX39" s="614"/>
      <c r="BY39" s="615" t="str">
        <f>IF('各会計、関係団体の財政状況及び健全化判断比率'!B73="","",'各会計、関係団体の財政状況及び健全化判断比率'!B73)</f>
        <v>岡山県市町村総合事務組合一般会計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18</v>
      </c>
      <c r="BX40" s="614"/>
      <c r="BY40" s="615" t="str">
        <f>IF('各会計、関係団体の財政状況及び健全化判断比率'!B74="","",'各会計、関係団体の財政状況及び健全化判断比率'!B74)</f>
        <v>岡山県市町村総合事務組合貸付金特別会計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19</v>
      </c>
      <c r="BX41" s="614"/>
      <c r="BY41" s="615" t="str">
        <f>IF('各会計、関係団体の財政状況及び健全化判断比率'!B75="","",'各会計、関係団体の財政状況及び健全化判断比率'!B75)</f>
        <v>岡山県市町村総合事務組合拠出金事業特別会計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20</v>
      </c>
      <c r="BX42" s="614"/>
      <c r="BY42" s="615" t="str">
        <f>IF('各会計、関係団体の財政状況及び健全化判断比率'!B76="","",'各会計、関係団体の財政状況及び健全化判断比率'!B76)</f>
        <v>岡山県市町村総合事務組合交通災害共済特別会計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21</v>
      </c>
      <c r="BX43" s="614"/>
      <c r="BY43" s="615" t="str">
        <f>IF('各会計、関係団体の財政状況及び健全化判断比率'!B77="","",'各会計、関係団体の財政状況及び健全化判断比率'!B77)</f>
        <v>岡山県後期高齢者医療広域連合一般会計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saf9Ft2IBobrKVvOKhfzGJgUs4i/YTHuwPiXC+S6ljf1RWiv6/T3sCerGPIQwdUsEaehqmNB0vwjWsN+vUDYw==" saltValue="rZAxWCmbKfQfAvtp2kcUF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223</v>
      </c>
      <c r="C5" s="628"/>
      <c r="D5" s="628"/>
      <c r="E5" s="628"/>
      <c r="F5" s="628"/>
      <c r="G5" s="628"/>
      <c r="H5" s="628"/>
      <c r="I5" s="628"/>
      <c r="J5" s="628"/>
      <c r="K5" s="628"/>
      <c r="L5" s="628"/>
      <c r="M5" s="628"/>
      <c r="N5" s="628"/>
      <c r="O5" s="628"/>
      <c r="P5" s="628"/>
      <c r="Q5" s="629"/>
      <c r="R5" s="630">
        <v>1555640</v>
      </c>
      <c r="S5" s="631"/>
      <c r="T5" s="631"/>
      <c r="U5" s="631"/>
      <c r="V5" s="631"/>
      <c r="W5" s="631"/>
      <c r="X5" s="631"/>
      <c r="Y5" s="632"/>
      <c r="Z5" s="633">
        <v>15.3</v>
      </c>
      <c r="AA5" s="633"/>
      <c r="AB5" s="633"/>
      <c r="AC5" s="633"/>
      <c r="AD5" s="634">
        <v>1555640</v>
      </c>
      <c r="AE5" s="634"/>
      <c r="AF5" s="634"/>
      <c r="AG5" s="634"/>
      <c r="AH5" s="634"/>
      <c r="AI5" s="634"/>
      <c r="AJ5" s="634"/>
      <c r="AK5" s="634"/>
      <c r="AL5" s="635">
        <v>33.5</v>
      </c>
      <c r="AM5" s="636"/>
      <c r="AN5" s="636"/>
      <c r="AO5" s="637"/>
      <c r="AP5" s="627" t="s">
        <v>224</v>
      </c>
      <c r="AQ5" s="628"/>
      <c r="AR5" s="628"/>
      <c r="AS5" s="628"/>
      <c r="AT5" s="628"/>
      <c r="AU5" s="628"/>
      <c r="AV5" s="628"/>
      <c r="AW5" s="628"/>
      <c r="AX5" s="628"/>
      <c r="AY5" s="628"/>
      <c r="AZ5" s="628"/>
      <c r="BA5" s="628"/>
      <c r="BB5" s="628"/>
      <c r="BC5" s="628"/>
      <c r="BD5" s="628"/>
      <c r="BE5" s="628"/>
      <c r="BF5" s="629"/>
      <c r="BG5" s="641">
        <v>1554830</v>
      </c>
      <c r="BH5" s="642"/>
      <c r="BI5" s="642"/>
      <c r="BJ5" s="642"/>
      <c r="BK5" s="642"/>
      <c r="BL5" s="642"/>
      <c r="BM5" s="642"/>
      <c r="BN5" s="643"/>
      <c r="BO5" s="644">
        <v>99.9</v>
      </c>
      <c r="BP5" s="644"/>
      <c r="BQ5" s="644"/>
      <c r="BR5" s="644"/>
      <c r="BS5" s="645">
        <v>13099</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15">
      <c r="B6" s="638" t="s">
        <v>228</v>
      </c>
      <c r="C6" s="639"/>
      <c r="D6" s="639"/>
      <c r="E6" s="639"/>
      <c r="F6" s="639"/>
      <c r="G6" s="639"/>
      <c r="H6" s="639"/>
      <c r="I6" s="639"/>
      <c r="J6" s="639"/>
      <c r="K6" s="639"/>
      <c r="L6" s="639"/>
      <c r="M6" s="639"/>
      <c r="N6" s="639"/>
      <c r="O6" s="639"/>
      <c r="P6" s="639"/>
      <c r="Q6" s="640"/>
      <c r="R6" s="641">
        <v>80722</v>
      </c>
      <c r="S6" s="642"/>
      <c r="T6" s="642"/>
      <c r="U6" s="642"/>
      <c r="V6" s="642"/>
      <c r="W6" s="642"/>
      <c r="X6" s="642"/>
      <c r="Y6" s="643"/>
      <c r="Z6" s="644">
        <v>0.8</v>
      </c>
      <c r="AA6" s="644"/>
      <c r="AB6" s="644"/>
      <c r="AC6" s="644"/>
      <c r="AD6" s="645">
        <v>80722</v>
      </c>
      <c r="AE6" s="645"/>
      <c r="AF6" s="645"/>
      <c r="AG6" s="645"/>
      <c r="AH6" s="645"/>
      <c r="AI6" s="645"/>
      <c r="AJ6" s="645"/>
      <c r="AK6" s="645"/>
      <c r="AL6" s="646">
        <v>1.7</v>
      </c>
      <c r="AM6" s="647"/>
      <c r="AN6" s="647"/>
      <c r="AO6" s="648"/>
      <c r="AP6" s="638" t="s">
        <v>229</v>
      </c>
      <c r="AQ6" s="639"/>
      <c r="AR6" s="639"/>
      <c r="AS6" s="639"/>
      <c r="AT6" s="639"/>
      <c r="AU6" s="639"/>
      <c r="AV6" s="639"/>
      <c r="AW6" s="639"/>
      <c r="AX6" s="639"/>
      <c r="AY6" s="639"/>
      <c r="AZ6" s="639"/>
      <c r="BA6" s="639"/>
      <c r="BB6" s="639"/>
      <c r="BC6" s="639"/>
      <c r="BD6" s="639"/>
      <c r="BE6" s="639"/>
      <c r="BF6" s="640"/>
      <c r="BG6" s="641">
        <v>1554830</v>
      </c>
      <c r="BH6" s="642"/>
      <c r="BI6" s="642"/>
      <c r="BJ6" s="642"/>
      <c r="BK6" s="642"/>
      <c r="BL6" s="642"/>
      <c r="BM6" s="642"/>
      <c r="BN6" s="643"/>
      <c r="BO6" s="644">
        <v>99.9</v>
      </c>
      <c r="BP6" s="644"/>
      <c r="BQ6" s="644"/>
      <c r="BR6" s="644"/>
      <c r="BS6" s="645">
        <v>13099</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83257</v>
      </c>
      <c r="CS6" s="642"/>
      <c r="CT6" s="642"/>
      <c r="CU6" s="642"/>
      <c r="CV6" s="642"/>
      <c r="CW6" s="642"/>
      <c r="CX6" s="642"/>
      <c r="CY6" s="643"/>
      <c r="CZ6" s="635">
        <v>0.9</v>
      </c>
      <c r="DA6" s="636"/>
      <c r="DB6" s="636"/>
      <c r="DC6" s="655"/>
      <c r="DD6" s="650" t="s">
        <v>231</v>
      </c>
      <c r="DE6" s="642"/>
      <c r="DF6" s="642"/>
      <c r="DG6" s="642"/>
      <c r="DH6" s="642"/>
      <c r="DI6" s="642"/>
      <c r="DJ6" s="642"/>
      <c r="DK6" s="642"/>
      <c r="DL6" s="642"/>
      <c r="DM6" s="642"/>
      <c r="DN6" s="642"/>
      <c r="DO6" s="642"/>
      <c r="DP6" s="643"/>
      <c r="DQ6" s="650">
        <v>83257</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3668</v>
      </c>
      <c r="S7" s="642"/>
      <c r="T7" s="642"/>
      <c r="U7" s="642"/>
      <c r="V7" s="642"/>
      <c r="W7" s="642"/>
      <c r="X7" s="642"/>
      <c r="Y7" s="643"/>
      <c r="Z7" s="644">
        <v>0</v>
      </c>
      <c r="AA7" s="644"/>
      <c r="AB7" s="644"/>
      <c r="AC7" s="644"/>
      <c r="AD7" s="645">
        <v>3668</v>
      </c>
      <c r="AE7" s="645"/>
      <c r="AF7" s="645"/>
      <c r="AG7" s="645"/>
      <c r="AH7" s="645"/>
      <c r="AI7" s="645"/>
      <c r="AJ7" s="645"/>
      <c r="AK7" s="645"/>
      <c r="AL7" s="646">
        <v>0.1</v>
      </c>
      <c r="AM7" s="647"/>
      <c r="AN7" s="647"/>
      <c r="AO7" s="648"/>
      <c r="AP7" s="638" t="s">
        <v>233</v>
      </c>
      <c r="AQ7" s="639"/>
      <c r="AR7" s="639"/>
      <c r="AS7" s="639"/>
      <c r="AT7" s="639"/>
      <c r="AU7" s="639"/>
      <c r="AV7" s="639"/>
      <c r="AW7" s="639"/>
      <c r="AX7" s="639"/>
      <c r="AY7" s="639"/>
      <c r="AZ7" s="639"/>
      <c r="BA7" s="639"/>
      <c r="BB7" s="639"/>
      <c r="BC7" s="639"/>
      <c r="BD7" s="639"/>
      <c r="BE7" s="639"/>
      <c r="BF7" s="640"/>
      <c r="BG7" s="641">
        <v>638221</v>
      </c>
      <c r="BH7" s="642"/>
      <c r="BI7" s="642"/>
      <c r="BJ7" s="642"/>
      <c r="BK7" s="642"/>
      <c r="BL7" s="642"/>
      <c r="BM7" s="642"/>
      <c r="BN7" s="643"/>
      <c r="BO7" s="644">
        <v>41</v>
      </c>
      <c r="BP7" s="644"/>
      <c r="BQ7" s="644"/>
      <c r="BR7" s="644"/>
      <c r="BS7" s="645">
        <v>13099</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1287984</v>
      </c>
      <c r="CS7" s="642"/>
      <c r="CT7" s="642"/>
      <c r="CU7" s="642"/>
      <c r="CV7" s="642"/>
      <c r="CW7" s="642"/>
      <c r="CX7" s="642"/>
      <c r="CY7" s="643"/>
      <c r="CZ7" s="644">
        <v>13.5</v>
      </c>
      <c r="DA7" s="644"/>
      <c r="DB7" s="644"/>
      <c r="DC7" s="644"/>
      <c r="DD7" s="650">
        <v>226699</v>
      </c>
      <c r="DE7" s="642"/>
      <c r="DF7" s="642"/>
      <c r="DG7" s="642"/>
      <c r="DH7" s="642"/>
      <c r="DI7" s="642"/>
      <c r="DJ7" s="642"/>
      <c r="DK7" s="642"/>
      <c r="DL7" s="642"/>
      <c r="DM7" s="642"/>
      <c r="DN7" s="642"/>
      <c r="DO7" s="642"/>
      <c r="DP7" s="643"/>
      <c r="DQ7" s="650">
        <v>967614</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7589</v>
      </c>
      <c r="S8" s="642"/>
      <c r="T8" s="642"/>
      <c r="U8" s="642"/>
      <c r="V8" s="642"/>
      <c r="W8" s="642"/>
      <c r="X8" s="642"/>
      <c r="Y8" s="643"/>
      <c r="Z8" s="644">
        <v>0.1</v>
      </c>
      <c r="AA8" s="644"/>
      <c r="AB8" s="644"/>
      <c r="AC8" s="644"/>
      <c r="AD8" s="645">
        <v>7589</v>
      </c>
      <c r="AE8" s="645"/>
      <c r="AF8" s="645"/>
      <c r="AG8" s="645"/>
      <c r="AH8" s="645"/>
      <c r="AI8" s="645"/>
      <c r="AJ8" s="645"/>
      <c r="AK8" s="645"/>
      <c r="AL8" s="646">
        <v>0.2</v>
      </c>
      <c r="AM8" s="647"/>
      <c r="AN8" s="647"/>
      <c r="AO8" s="648"/>
      <c r="AP8" s="638" t="s">
        <v>236</v>
      </c>
      <c r="AQ8" s="639"/>
      <c r="AR8" s="639"/>
      <c r="AS8" s="639"/>
      <c r="AT8" s="639"/>
      <c r="AU8" s="639"/>
      <c r="AV8" s="639"/>
      <c r="AW8" s="639"/>
      <c r="AX8" s="639"/>
      <c r="AY8" s="639"/>
      <c r="AZ8" s="639"/>
      <c r="BA8" s="639"/>
      <c r="BB8" s="639"/>
      <c r="BC8" s="639"/>
      <c r="BD8" s="639"/>
      <c r="BE8" s="639"/>
      <c r="BF8" s="640"/>
      <c r="BG8" s="641">
        <v>24727</v>
      </c>
      <c r="BH8" s="642"/>
      <c r="BI8" s="642"/>
      <c r="BJ8" s="642"/>
      <c r="BK8" s="642"/>
      <c r="BL8" s="642"/>
      <c r="BM8" s="642"/>
      <c r="BN8" s="643"/>
      <c r="BO8" s="644">
        <v>1.6</v>
      </c>
      <c r="BP8" s="644"/>
      <c r="BQ8" s="644"/>
      <c r="BR8" s="644"/>
      <c r="BS8" s="650" t="s">
        <v>231</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2161315</v>
      </c>
      <c r="CS8" s="642"/>
      <c r="CT8" s="642"/>
      <c r="CU8" s="642"/>
      <c r="CV8" s="642"/>
      <c r="CW8" s="642"/>
      <c r="CX8" s="642"/>
      <c r="CY8" s="643"/>
      <c r="CZ8" s="644">
        <v>22.7</v>
      </c>
      <c r="DA8" s="644"/>
      <c r="DB8" s="644"/>
      <c r="DC8" s="644"/>
      <c r="DD8" s="650">
        <v>24839</v>
      </c>
      <c r="DE8" s="642"/>
      <c r="DF8" s="642"/>
      <c r="DG8" s="642"/>
      <c r="DH8" s="642"/>
      <c r="DI8" s="642"/>
      <c r="DJ8" s="642"/>
      <c r="DK8" s="642"/>
      <c r="DL8" s="642"/>
      <c r="DM8" s="642"/>
      <c r="DN8" s="642"/>
      <c r="DO8" s="642"/>
      <c r="DP8" s="643"/>
      <c r="DQ8" s="650">
        <v>1229212</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6134</v>
      </c>
      <c r="S9" s="642"/>
      <c r="T9" s="642"/>
      <c r="U9" s="642"/>
      <c r="V9" s="642"/>
      <c r="W9" s="642"/>
      <c r="X9" s="642"/>
      <c r="Y9" s="643"/>
      <c r="Z9" s="644">
        <v>0.1</v>
      </c>
      <c r="AA9" s="644"/>
      <c r="AB9" s="644"/>
      <c r="AC9" s="644"/>
      <c r="AD9" s="645">
        <v>6134</v>
      </c>
      <c r="AE9" s="645"/>
      <c r="AF9" s="645"/>
      <c r="AG9" s="645"/>
      <c r="AH9" s="645"/>
      <c r="AI9" s="645"/>
      <c r="AJ9" s="645"/>
      <c r="AK9" s="645"/>
      <c r="AL9" s="646">
        <v>0.1</v>
      </c>
      <c r="AM9" s="647"/>
      <c r="AN9" s="647"/>
      <c r="AO9" s="648"/>
      <c r="AP9" s="638" t="s">
        <v>239</v>
      </c>
      <c r="AQ9" s="639"/>
      <c r="AR9" s="639"/>
      <c r="AS9" s="639"/>
      <c r="AT9" s="639"/>
      <c r="AU9" s="639"/>
      <c r="AV9" s="639"/>
      <c r="AW9" s="639"/>
      <c r="AX9" s="639"/>
      <c r="AY9" s="639"/>
      <c r="AZ9" s="639"/>
      <c r="BA9" s="639"/>
      <c r="BB9" s="639"/>
      <c r="BC9" s="639"/>
      <c r="BD9" s="639"/>
      <c r="BE9" s="639"/>
      <c r="BF9" s="640"/>
      <c r="BG9" s="641">
        <v>516275</v>
      </c>
      <c r="BH9" s="642"/>
      <c r="BI9" s="642"/>
      <c r="BJ9" s="642"/>
      <c r="BK9" s="642"/>
      <c r="BL9" s="642"/>
      <c r="BM9" s="642"/>
      <c r="BN9" s="643"/>
      <c r="BO9" s="644">
        <v>33.200000000000003</v>
      </c>
      <c r="BP9" s="644"/>
      <c r="BQ9" s="644"/>
      <c r="BR9" s="644"/>
      <c r="BS9" s="650" t="s">
        <v>231</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783217</v>
      </c>
      <c r="CS9" s="642"/>
      <c r="CT9" s="642"/>
      <c r="CU9" s="642"/>
      <c r="CV9" s="642"/>
      <c r="CW9" s="642"/>
      <c r="CX9" s="642"/>
      <c r="CY9" s="643"/>
      <c r="CZ9" s="644">
        <v>8.1999999999999993</v>
      </c>
      <c r="DA9" s="644"/>
      <c r="DB9" s="644"/>
      <c r="DC9" s="644"/>
      <c r="DD9" s="650">
        <v>2597</v>
      </c>
      <c r="DE9" s="642"/>
      <c r="DF9" s="642"/>
      <c r="DG9" s="642"/>
      <c r="DH9" s="642"/>
      <c r="DI9" s="642"/>
      <c r="DJ9" s="642"/>
      <c r="DK9" s="642"/>
      <c r="DL9" s="642"/>
      <c r="DM9" s="642"/>
      <c r="DN9" s="642"/>
      <c r="DO9" s="642"/>
      <c r="DP9" s="643"/>
      <c r="DQ9" s="650">
        <v>567048</v>
      </c>
      <c r="DR9" s="642"/>
      <c r="DS9" s="642"/>
      <c r="DT9" s="642"/>
      <c r="DU9" s="642"/>
      <c r="DV9" s="642"/>
      <c r="DW9" s="642"/>
      <c r="DX9" s="642"/>
      <c r="DY9" s="642"/>
      <c r="DZ9" s="642"/>
      <c r="EA9" s="642"/>
      <c r="EB9" s="642"/>
      <c r="EC9" s="651"/>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231</v>
      </c>
      <c r="S10" s="642"/>
      <c r="T10" s="642"/>
      <c r="U10" s="642"/>
      <c r="V10" s="642"/>
      <c r="W10" s="642"/>
      <c r="X10" s="642"/>
      <c r="Y10" s="643"/>
      <c r="Z10" s="644" t="s">
        <v>231</v>
      </c>
      <c r="AA10" s="644"/>
      <c r="AB10" s="644"/>
      <c r="AC10" s="644"/>
      <c r="AD10" s="645" t="s">
        <v>231</v>
      </c>
      <c r="AE10" s="645"/>
      <c r="AF10" s="645"/>
      <c r="AG10" s="645"/>
      <c r="AH10" s="645"/>
      <c r="AI10" s="645"/>
      <c r="AJ10" s="645"/>
      <c r="AK10" s="645"/>
      <c r="AL10" s="646" t="s">
        <v>242</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31177</v>
      </c>
      <c r="BH10" s="642"/>
      <c r="BI10" s="642"/>
      <c r="BJ10" s="642"/>
      <c r="BK10" s="642"/>
      <c r="BL10" s="642"/>
      <c r="BM10" s="642"/>
      <c r="BN10" s="643"/>
      <c r="BO10" s="644">
        <v>2</v>
      </c>
      <c r="BP10" s="644"/>
      <c r="BQ10" s="644"/>
      <c r="BR10" s="644"/>
      <c r="BS10" s="650" t="s">
        <v>231</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t="s">
        <v>231</v>
      </c>
      <c r="CS10" s="642"/>
      <c r="CT10" s="642"/>
      <c r="CU10" s="642"/>
      <c r="CV10" s="642"/>
      <c r="CW10" s="642"/>
      <c r="CX10" s="642"/>
      <c r="CY10" s="643"/>
      <c r="CZ10" s="644" t="s">
        <v>231</v>
      </c>
      <c r="DA10" s="644"/>
      <c r="DB10" s="644"/>
      <c r="DC10" s="644"/>
      <c r="DD10" s="650" t="s">
        <v>231</v>
      </c>
      <c r="DE10" s="642"/>
      <c r="DF10" s="642"/>
      <c r="DG10" s="642"/>
      <c r="DH10" s="642"/>
      <c r="DI10" s="642"/>
      <c r="DJ10" s="642"/>
      <c r="DK10" s="642"/>
      <c r="DL10" s="642"/>
      <c r="DM10" s="642"/>
      <c r="DN10" s="642"/>
      <c r="DO10" s="642"/>
      <c r="DP10" s="643"/>
      <c r="DQ10" s="650" t="s">
        <v>242</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231</v>
      </c>
      <c r="S11" s="642"/>
      <c r="T11" s="642"/>
      <c r="U11" s="642"/>
      <c r="V11" s="642"/>
      <c r="W11" s="642"/>
      <c r="X11" s="642"/>
      <c r="Y11" s="643"/>
      <c r="Z11" s="644" t="s">
        <v>231</v>
      </c>
      <c r="AA11" s="644"/>
      <c r="AB11" s="644"/>
      <c r="AC11" s="644"/>
      <c r="AD11" s="645" t="s">
        <v>231</v>
      </c>
      <c r="AE11" s="645"/>
      <c r="AF11" s="645"/>
      <c r="AG11" s="645"/>
      <c r="AH11" s="645"/>
      <c r="AI11" s="645"/>
      <c r="AJ11" s="645"/>
      <c r="AK11" s="645"/>
      <c r="AL11" s="646" t="s">
        <v>242</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66042</v>
      </c>
      <c r="BH11" s="642"/>
      <c r="BI11" s="642"/>
      <c r="BJ11" s="642"/>
      <c r="BK11" s="642"/>
      <c r="BL11" s="642"/>
      <c r="BM11" s="642"/>
      <c r="BN11" s="643"/>
      <c r="BO11" s="644">
        <v>4.2</v>
      </c>
      <c r="BP11" s="644"/>
      <c r="BQ11" s="644"/>
      <c r="BR11" s="644"/>
      <c r="BS11" s="650">
        <v>13099</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507466</v>
      </c>
      <c r="CS11" s="642"/>
      <c r="CT11" s="642"/>
      <c r="CU11" s="642"/>
      <c r="CV11" s="642"/>
      <c r="CW11" s="642"/>
      <c r="CX11" s="642"/>
      <c r="CY11" s="643"/>
      <c r="CZ11" s="644">
        <v>5.3</v>
      </c>
      <c r="DA11" s="644"/>
      <c r="DB11" s="644"/>
      <c r="DC11" s="644"/>
      <c r="DD11" s="650">
        <v>97472</v>
      </c>
      <c r="DE11" s="642"/>
      <c r="DF11" s="642"/>
      <c r="DG11" s="642"/>
      <c r="DH11" s="642"/>
      <c r="DI11" s="642"/>
      <c r="DJ11" s="642"/>
      <c r="DK11" s="642"/>
      <c r="DL11" s="642"/>
      <c r="DM11" s="642"/>
      <c r="DN11" s="642"/>
      <c r="DO11" s="642"/>
      <c r="DP11" s="643"/>
      <c r="DQ11" s="650">
        <v>233063</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256669</v>
      </c>
      <c r="S12" s="642"/>
      <c r="T12" s="642"/>
      <c r="U12" s="642"/>
      <c r="V12" s="642"/>
      <c r="W12" s="642"/>
      <c r="X12" s="642"/>
      <c r="Y12" s="643"/>
      <c r="Z12" s="644">
        <v>2.5</v>
      </c>
      <c r="AA12" s="644"/>
      <c r="AB12" s="644"/>
      <c r="AC12" s="644"/>
      <c r="AD12" s="645">
        <v>256669</v>
      </c>
      <c r="AE12" s="645"/>
      <c r="AF12" s="645"/>
      <c r="AG12" s="645"/>
      <c r="AH12" s="645"/>
      <c r="AI12" s="645"/>
      <c r="AJ12" s="645"/>
      <c r="AK12" s="645"/>
      <c r="AL12" s="646">
        <v>5.5</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776485</v>
      </c>
      <c r="BH12" s="642"/>
      <c r="BI12" s="642"/>
      <c r="BJ12" s="642"/>
      <c r="BK12" s="642"/>
      <c r="BL12" s="642"/>
      <c r="BM12" s="642"/>
      <c r="BN12" s="643"/>
      <c r="BO12" s="644">
        <v>49.9</v>
      </c>
      <c r="BP12" s="644"/>
      <c r="BQ12" s="644"/>
      <c r="BR12" s="644"/>
      <c r="BS12" s="650" t="s">
        <v>242</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170882</v>
      </c>
      <c r="CS12" s="642"/>
      <c r="CT12" s="642"/>
      <c r="CU12" s="642"/>
      <c r="CV12" s="642"/>
      <c r="CW12" s="642"/>
      <c r="CX12" s="642"/>
      <c r="CY12" s="643"/>
      <c r="CZ12" s="644">
        <v>1.8</v>
      </c>
      <c r="DA12" s="644"/>
      <c r="DB12" s="644"/>
      <c r="DC12" s="644"/>
      <c r="DD12" s="650">
        <v>38790</v>
      </c>
      <c r="DE12" s="642"/>
      <c r="DF12" s="642"/>
      <c r="DG12" s="642"/>
      <c r="DH12" s="642"/>
      <c r="DI12" s="642"/>
      <c r="DJ12" s="642"/>
      <c r="DK12" s="642"/>
      <c r="DL12" s="642"/>
      <c r="DM12" s="642"/>
      <c r="DN12" s="642"/>
      <c r="DO12" s="642"/>
      <c r="DP12" s="643"/>
      <c r="DQ12" s="650">
        <v>90584</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t="s">
        <v>242</v>
      </c>
      <c r="S13" s="642"/>
      <c r="T13" s="642"/>
      <c r="U13" s="642"/>
      <c r="V13" s="642"/>
      <c r="W13" s="642"/>
      <c r="X13" s="642"/>
      <c r="Y13" s="643"/>
      <c r="Z13" s="644" t="s">
        <v>231</v>
      </c>
      <c r="AA13" s="644"/>
      <c r="AB13" s="644"/>
      <c r="AC13" s="644"/>
      <c r="AD13" s="645" t="s">
        <v>242</v>
      </c>
      <c r="AE13" s="645"/>
      <c r="AF13" s="645"/>
      <c r="AG13" s="645"/>
      <c r="AH13" s="645"/>
      <c r="AI13" s="645"/>
      <c r="AJ13" s="645"/>
      <c r="AK13" s="645"/>
      <c r="AL13" s="646" t="s">
        <v>242</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776035</v>
      </c>
      <c r="BH13" s="642"/>
      <c r="BI13" s="642"/>
      <c r="BJ13" s="642"/>
      <c r="BK13" s="642"/>
      <c r="BL13" s="642"/>
      <c r="BM13" s="642"/>
      <c r="BN13" s="643"/>
      <c r="BO13" s="644">
        <v>49.9</v>
      </c>
      <c r="BP13" s="644"/>
      <c r="BQ13" s="644"/>
      <c r="BR13" s="644"/>
      <c r="BS13" s="650" t="s">
        <v>231</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2341412</v>
      </c>
      <c r="CS13" s="642"/>
      <c r="CT13" s="642"/>
      <c r="CU13" s="642"/>
      <c r="CV13" s="642"/>
      <c r="CW13" s="642"/>
      <c r="CX13" s="642"/>
      <c r="CY13" s="643"/>
      <c r="CZ13" s="644">
        <v>24.6</v>
      </c>
      <c r="DA13" s="644"/>
      <c r="DB13" s="644"/>
      <c r="DC13" s="644"/>
      <c r="DD13" s="650">
        <v>612635</v>
      </c>
      <c r="DE13" s="642"/>
      <c r="DF13" s="642"/>
      <c r="DG13" s="642"/>
      <c r="DH13" s="642"/>
      <c r="DI13" s="642"/>
      <c r="DJ13" s="642"/>
      <c r="DK13" s="642"/>
      <c r="DL13" s="642"/>
      <c r="DM13" s="642"/>
      <c r="DN13" s="642"/>
      <c r="DO13" s="642"/>
      <c r="DP13" s="643"/>
      <c r="DQ13" s="650">
        <v>1675456</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242</v>
      </c>
      <c r="S14" s="642"/>
      <c r="T14" s="642"/>
      <c r="U14" s="642"/>
      <c r="V14" s="642"/>
      <c r="W14" s="642"/>
      <c r="X14" s="642"/>
      <c r="Y14" s="643"/>
      <c r="Z14" s="644" t="s">
        <v>231</v>
      </c>
      <c r="AA14" s="644"/>
      <c r="AB14" s="644"/>
      <c r="AC14" s="644"/>
      <c r="AD14" s="645" t="s">
        <v>242</v>
      </c>
      <c r="AE14" s="645"/>
      <c r="AF14" s="645"/>
      <c r="AG14" s="645"/>
      <c r="AH14" s="645"/>
      <c r="AI14" s="645"/>
      <c r="AJ14" s="645"/>
      <c r="AK14" s="645"/>
      <c r="AL14" s="646" t="s">
        <v>242</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58108</v>
      </c>
      <c r="BH14" s="642"/>
      <c r="BI14" s="642"/>
      <c r="BJ14" s="642"/>
      <c r="BK14" s="642"/>
      <c r="BL14" s="642"/>
      <c r="BM14" s="642"/>
      <c r="BN14" s="643"/>
      <c r="BO14" s="644">
        <v>3.7</v>
      </c>
      <c r="BP14" s="644"/>
      <c r="BQ14" s="644"/>
      <c r="BR14" s="644"/>
      <c r="BS14" s="650" t="s">
        <v>231</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278963</v>
      </c>
      <c r="CS14" s="642"/>
      <c r="CT14" s="642"/>
      <c r="CU14" s="642"/>
      <c r="CV14" s="642"/>
      <c r="CW14" s="642"/>
      <c r="CX14" s="642"/>
      <c r="CY14" s="643"/>
      <c r="CZ14" s="644">
        <v>2.9</v>
      </c>
      <c r="DA14" s="644"/>
      <c r="DB14" s="644"/>
      <c r="DC14" s="644"/>
      <c r="DD14" s="650">
        <v>27247</v>
      </c>
      <c r="DE14" s="642"/>
      <c r="DF14" s="642"/>
      <c r="DG14" s="642"/>
      <c r="DH14" s="642"/>
      <c r="DI14" s="642"/>
      <c r="DJ14" s="642"/>
      <c r="DK14" s="642"/>
      <c r="DL14" s="642"/>
      <c r="DM14" s="642"/>
      <c r="DN14" s="642"/>
      <c r="DO14" s="642"/>
      <c r="DP14" s="643"/>
      <c r="DQ14" s="650">
        <v>238235</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23602</v>
      </c>
      <c r="S15" s="642"/>
      <c r="T15" s="642"/>
      <c r="U15" s="642"/>
      <c r="V15" s="642"/>
      <c r="W15" s="642"/>
      <c r="X15" s="642"/>
      <c r="Y15" s="643"/>
      <c r="Z15" s="644">
        <v>0.2</v>
      </c>
      <c r="AA15" s="644"/>
      <c r="AB15" s="644"/>
      <c r="AC15" s="644"/>
      <c r="AD15" s="645">
        <v>23602</v>
      </c>
      <c r="AE15" s="645"/>
      <c r="AF15" s="645"/>
      <c r="AG15" s="645"/>
      <c r="AH15" s="645"/>
      <c r="AI15" s="645"/>
      <c r="AJ15" s="645"/>
      <c r="AK15" s="645"/>
      <c r="AL15" s="646">
        <v>0.5</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82016</v>
      </c>
      <c r="BH15" s="642"/>
      <c r="BI15" s="642"/>
      <c r="BJ15" s="642"/>
      <c r="BK15" s="642"/>
      <c r="BL15" s="642"/>
      <c r="BM15" s="642"/>
      <c r="BN15" s="643"/>
      <c r="BO15" s="644">
        <v>5.3</v>
      </c>
      <c r="BP15" s="644"/>
      <c r="BQ15" s="644"/>
      <c r="BR15" s="644"/>
      <c r="BS15" s="650" t="s">
        <v>231</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637288</v>
      </c>
      <c r="CS15" s="642"/>
      <c r="CT15" s="642"/>
      <c r="CU15" s="642"/>
      <c r="CV15" s="642"/>
      <c r="CW15" s="642"/>
      <c r="CX15" s="642"/>
      <c r="CY15" s="643"/>
      <c r="CZ15" s="644">
        <v>6.7</v>
      </c>
      <c r="DA15" s="644"/>
      <c r="DB15" s="644"/>
      <c r="DC15" s="644"/>
      <c r="DD15" s="650">
        <v>66838</v>
      </c>
      <c r="DE15" s="642"/>
      <c r="DF15" s="642"/>
      <c r="DG15" s="642"/>
      <c r="DH15" s="642"/>
      <c r="DI15" s="642"/>
      <c r="DJ15" s="642"/>
      <c r="DK15" s="642"/>
      <c r="DL15" s="642"/>
      <c r="DM15" s="642"/>
      <c r="DN15" s="642"/>
      <c r="DO15" s="642"/>
      <c r="DP15" s="643"/>
      <c r="DQ15" s="650">
        <v>508465</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231</v>
      </c>
      <c r="S16" s="642"/>
      <c r="T16" s="642"/>
      <c r="U16" s="642"/>
      <c r="V16" s="642"/>
      <c r="W16" s="642"/>
      <c r="X16" s="642"/>
      <c r="Y16" s="643"/>
      <c r="Z16" s="644" t="s">
        <v>231</v>
      </c>
      <c r="AA16" s="644"/>
      <c r="AB16" s="644"/>
      <c r="AC16" s="644"/>
      <c r="AD16" s="645" t="s">
        <v>242</v>
      </c>
      <c r="AE16" s="645"/>
      <c r="AF16" s="645"/>
      <c r="AG16" s="645"/>
      <c r="AH16" s="645"/>
      <c r="AI16" s="645"/>
      <c r="AJ16" s="645"/>
      <c r="AK16" s="645"/>
      <c r="AL16" s="646" t="s">
        <v>231</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231</v>
      </c>
      <c r="BH16" s="642"/>
      <c r="BI16" s="642"/>
      <c r="BJ16" s="642"/>
      <c r="BK16" s="642"/>
      <c r="BL16" s="642"/>
      <c r="BM16" s="642"/>
      <c r="BN16" s="643"/>
      <c r="BO16" s="644" t="s">
        <v>231</v>
      </c>
      <c r="BP16" s="644"/>
      <c r="BQ16" s="644"/>
      <c r="BR16" s="644"/>
      <c r="BS16" s="650" t="s">
        <v>231</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v>528523</v>
      </c>
      <c r="CS16" s="642"/>
      <c r="CT16" s="642"/>
      <c r="CU16" s="642"/>
      <c r="CV16" s="642"/>
      <c r="CW16" s="642"/>
      <c r="CX16" s="642"/>
      <c r="CY16" s="643"/>
      <c r="CZ16" s="644">
        <v>5.5</v>
      </c>
      <c r="DA16" s="644"/>
      <c r="DB16" s="644"/>
      <c r="DC16" s="644"/>
      <c r="DD16" s="650" t="s">
        <v>231</v>
      </c>
      <c r="DE16" s="642"/>
      <c r="DF16" s="642"/>
      <c r="DG16" s="642"/>
      <c r="DH16" s="642"/>
      <c r="DI16" s="642"/>
      <c r="DJ16" s="642"/>
      <c r="DK16" s="642"/>
      <c r="DL16" s="642"/>
      <c r="DM16" s="642"/>
      <c r="DN16" s="642"/>
      <c r="DO16" s="642"/>
      <c r="DP16" s="643"/>
      <c r="DQ16" s="650">
        <v>145508</v>
      </c>
      <c r="DR16" s="642"/>
      <c r="DS16" s="642"/>
      <c r="DT16" s="642"/>
      <c r="DU16" s="642"/>
      <c r="DV16" s="642"/>
      <c r="DW16" s="642"/>
      <c r="DX16" s="642"/>
      <c r="DY16" s="642"/>
      <c r="DZ16" s="642"/>
      <c r="EA16" s="642"/>
      <c r="EB16" s="642"/>
      <c r="EC16" s="651"/>
    </row>
    <row r="17" spans="2:133" ht="11.25" customHeight="1" x14ac:dyDescent="0.15">
      <c r="B17" s="638" t="s">
        <v>263</v>
      </c>
      <c r="C17" s="639"/>
      <c r="D17" s="639"/>
      <c r="E17" s="639"/>
      <c r="F17" s="639"/>
      <c r="G17" s="639"/>
      <c r="H17" s="639"/>
      <c r="I17" s="639"/>
      <c r="J17" s="639"/>
      <c r="K17" s="639"/>
      <c r="L17" s="639"/>
      <c r="M17" s="639"/>
      <c r="N17" s="639"/>
      <c r="O17" s="639"/>
      <c r="P17" s="639"/>
      <c r="Q17" s="640"/>
      <c r="R17" s="641">
        <v>7490</v>
      </c>
      <c r="S17" s="642"/>
      <c r="T17" s="642"/>
      <c r="U17" s="642"/>
      <c r="V17" s="642"/>
      <c r="W17" s="642"/>
      <c r="X17" s="642"/>
      <c r="Y17" s="643"/>
      <c r="Z17" s="644">
        <v>0.1</v>
      </c>
      <c r="AA17" s="644"/>
      <c r="AB17" s="644"/>
      <c r="AC17" s="644"/>
      <c r="AD17" s="645">
        <v>7490</v>
      </c>
      <c r="AE17" s="645"/>
      <c r="AF17" s="645"/>
      <c r="AG17" s="645"/>
      <c r="AH17" s="645"/>
      <c r="AI17" s="645"/>
      <c r="AJ17" s="645"/>
      <c r="AK17" s="645"/>
      <c r="AL17" s="646">
        <v>0.2</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242</v>
      </c>
      <c r="BH17" s="642"/>
      <c r="BI17" s="642"/>
      <c r="BJ17" s="642"/>
      <c r="BK17" s="642"/>
      <c r="BL17" s="642"/>
      <c r="BM17" s="642"/>
      <c r="BN17" s="643"/>
      <c r="BO17" s="644" t="s">
        <v>231</v>
      </c>
      <c r="BP17" s="644"/>
      <c r="BQ17" s="644"/>
      <c r="BR17" s="644"/>
      <c r="BS17" s="650" t="s">
        <v>231</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754181</v>
      </c>
      <c r="CS17" s="642"/>
      <c r="CT17" s="642"/>
      <c r="CU17" s="642"/>
      <c r="CV17" s="642"/>
      <c r="CW17" s="642"/>
      <c r="CX17" s="642"/>
      <c r="CY17" s="643"/>
      <c r="CZ17" s="644">
        <v>7.9</v>
      </c>
      <c r="DA17" s="644"/>
      <c r="DB17" s="644"/>
      <c r="DC17" s="644"/>
      <c r="DD17" s="650" t="s">
        <v>231</v>
      </c>
      <c r="DE17" s="642"/>
      <c r="DF17" s="642"/>
      <c r="DG17" s="642"/>
      <c r="DH17" s="642"/>
      <c r="DI17" s="642"/>
      <c r="DJ17" s="642"/>
      <c r="DK17" s="642"/>
      <c r="DL17" s="642"/>
      <c r="DM17" s="642"/>
      <c r="DN17" s="642"/>
      <c r="DO17" s="642"/>
      <c r="DP17" s="643"/>
      <c r="DQ17" s="650">
        <v>746405</v>
      </c>
      <c r="DR17" s="642"/>
      <c r="DS17" s="642"/>
      <c r="DT17" s="642"/>
      <c r="DU17" s="642"/>
      <c r="DV17" s="642"/>
      <c r="DW17" s="642"/>
      <c r="DX17" s="642"/>
      <c r="DY17" s="642"/>
      <c r="DZ17" s="642"/>
      <c r="EA17" s="642"/>
      <c r="EB17" s="642"/>
      <c r="EC17" s="651"/>
    </row>
    <row r="18" spans="2:133" ht="11.25" customHeight="1" x14ac:dyDescent="0.15">
      <c r="B18" s="638" t="s">
        <v>266</v>
      </c>
      <c r="C18" s="639"/>
      <c r="D18" s="639"/>
      <c r="E18" s="639"/>
      <c r="F18" s="639"/>
      <c r="G18" s="639"/>
      <c r="H18" s="639"/>
      <c r="I18" s="639"/>
      <c r="J18" s="639"/>
      <c r="K18" s="639"/>
      <c r="L18" s="639"/>
      <c r="M18" s="639"/>
      <c r="N18" s="639"/>
      <c r="O18" s="639"/>
      <c r="P18" s="639"/>
      <c r="Q18" s="640"/>
      <c r="R18" s="641">
        <v>3035105</v>
      </c>
      <c r="S18" s="642"/>
      <c r="T18" s="642"/>
      <c r="U18" s="642"/>
      <c r="V18" s="642"/>
      <c r="W18" s="642"/>
      <c r="X18" s="642"/>
      <c r="Y18" s="643"/>
      <c r="Z18" s="644">
        <v>29.9</v>
      </c>
      <c r="AA18" s="644"/>
      <c r="AB18" s="644"/>
      <c r="AC18" s="644"/>
      <c r="AD18" s="645">
        <v>2650279</v>
      </c>
      <c r="AE18" s="645"/>
      <c r="AF18" s="645"/>
      <c r="AG18" s="645"/>
      <c r="AH18" s="645"/>
      <c r="AI18" s="645"/>
      <c r="AJ18" s="645"/>
      <c r="AK18" s="645"/>
      <c r="AL18" s="646">
        <v>57.1</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231</v>
      </c>
      <c r="BH18" s="642"/>
      <c r="BI18" s="642"/>
      <c r="BJ18" s="642"/>
      <c r="BK18" s="642"/>
      <c r="BL18" s="642"/>
      <c r="BM18" s="642"/>
      <c r="BN18" s="643"/>
      <c r="BO18" s="644" t="s">
        <v>231</v>
      </c>
      <c r="BP18" s="644"/>
      <c r="BQ18" s="644"/>
      <c r="BR18" s="644"/>
      <c r="BS18" s="650" t="s">
        <v>242</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242</v>
      </c>
      <c r="CS18" s="642"/>
      <c r="CT18" s="642"/>
      <c r="CU18" s="642"/>
      <c r="CV18" s="642"/>
      <c r="CW18" s="642"/>
      <c r="CX18" s="642"/>
      <c r="CY18" s="643"/>
      <c r="CZ18" s="644" t="s">
        <v>231</v>
      </c>
      <c r="DA18" s="644"/>
      <c r="DB18" s="644"/>
      <c r="DC18" s="644"/>
      <c r="DD18" s="650" t="s">
        <v>231</v>
      </c>
      <c r="DE18" s="642"/>
      <c r="DF18" s="642"/>
      <c r="DG18" s="642"/>
      <c r="DH18" s="642"/>
      <c r="DI18" s="642"/>
      <c r="DJ18" s="642"/>
      <c r="DK18" s="642"/>
      <c r="DL18" s="642"/>
      <c r="DM18" s="642"/>
      <c r="DN18" s="642"/>
      <c r="DO18" s="642"/>
      <c r="DP18" s="643"/>
      <c r="DQ18" s="650" t="s">
        <v>231</v>
      </c>
      <c r="DR18" s="642"/>
      <c r="DS18" s="642"/>
      <c r="DT18" s="642"/>
      <c r="DU18" s="642"/>
      <c r="DV18" s="642"/>
      <c r="DW18" s="642"/>
      <c r="DX18" s="642"/>
      <c r="DY18" s="642"/>
      <c r="DZ18" s="642"/>
      <c r="EA18" s="642"/>
      <c r="EB18" s="642"/>
      <c r="EC18" s="651"/>
    </row>
    <row r="19" spans="2:133" ht="11.25" customHeight="1" x14ac:dyDescent="0.15">
      <c r="B19" s="638" t="s">
        <v>269</v>
      </c>
      <c r="C19" s="639"/>
      <c r="D19" s="639"/>
      <c r="E19" s="639"/>
      <c r="F19" s="639"/>
      <c r="G19" s="639"/>
      <c r="H19" s="639"/>
      <c r="I19" s="639"/>
      <c r="J19" s="639"/>
      <c r="K19" s="639"/>
      <c r="L19" s="639"/>
      <c r="M19" s="639"/>
      <c r="N19" s="639"/>
      <c r="O19" s="639"/>
      <c r="P19" s="639"/>
      <c r="Q19" s="640"/>
      <c r="R19" s="641">
        <v>2650279</v>
      </c>
      <c r="S19" s="642"/>
      <c r="T19" s="642"/>
      <c r="U19" s="642"/>
      <c r="V19" s="642"/>
      <c r="W19" s="642"/>
      <c r="X19" s="642"/>
      <c r="Y19" s="643"/>
      <c r="Z19" s="644">
        <v>26.1</v>
      </c>
      <c r="AA19" s="644"/>
      <c r="AB19" s="644"/>
      <c r="AC19" s="644"/>
      <c r="AD19" s="645">
        <v>2650279</v>
      </c>
      <c r="AE19" s="645"/>
      <c r="AF19" s="645"/>
      <c r="AG19" s="645"/>
      <c r="AH19" s="645"/>
      <c r="AI19" s="645"/>
      <c r="AJ19" s="645"/>
      <c r="AK19" s="645"/>
      <c r="AL19" s="646">
        <v>57.1</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v>810</v>
      </c>
      <c r="BH19" s="642"/>
      <c r="BI19" s="642"/>
      <c r="BJ19" s="642"/>
      <c r="BK19" s="642"/>
      <c r="BL19" s="642"/>
      <c r="BM19" s="642"/>
      <c r="BN19" s="643"/>
      <c r="BO19" s="644">
        <v>0.1</v>
      </c>
      <c r="BP19" s="644"/>
      <c r="BQ19" s="644"/>
      <c r="BR19" s="644"/>
      <c r="BS19" s="650" t="s">
        <v>242</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231</v>
      </c>
      <c r="CS19" s="642"/>
      <c r="CT19" s="642"/>
      <c r="CU19" s="642"/>
      <c r="CV19" s="642"/>
      <c r="CW19" s="642"/>
      <c r="CX19" s="642"/>
      <c r="CY19" s="643"/>
      <c r="CZ19" s="644" t="s">
        <v>231</v>
      </c>
      <c r="DA19" s="644"/>
      <c r="DB19" s="644"/>
      <c r="DC19" s="644"/>
      <c r="DD19" s="650" t="s">
        <v>231</v>
      </c>
      <c r="DE19" s="642"/>
      <c r="DF19" s="642"/>
      <c r="DG19" s="642"/>
      <c r="DH19" s="642"/>
      <c r="DI19" s="642"/>
      <c r="DJ19" s="642"/>
      <c r="DK19" s="642"/>
      <c r="DL19" s="642"/>
      <c r="DM19" s="642"/>
      <c r="DN19" s="642"/>
      <c r="DO19" s="642"/>
      <c r="DP19" s="643"/>
      <c r="DQ19" s="650" t="s">
        <v>231</v>
      </c>
      <c r="DR19" s="642"/>
      <c r="DS19" s="642"/>
      <c r="DT19" s="642"/>
      <c r="DU19" s="642"/>
      <c r="DV19" s="642"/>
      <c r="DW19" s="642"/>
      <c r="DX19" s="642"/>
      <c r="DY19" s="642"/>
      <c r="DZ19" s="642"/>
      <c r="EA19" s="642"/>
      <c r="EB19" s="642"/>
      <c r="EC19" s="651"/>
    </row>
    <row r="20" spans="2:133" ht="11.25" customHeight="1" x14ac:dyDescent="0.15">
      <c r="B20" s="638" t="s">
        <v>272</v>
      </c>
      <c r="C20" s="639"/>
      <c r="D20" s="639"/>
      <c r="E20" s="639"/>
      <c r="F20" s="639"/>
      <c r="G20" s="639"/>
      <c r="H20" s="639"/>
      <c r="I20" s="639"/>
      <c r="J20" s="639"/>
      <c r="K20" s="639"/>
      <c r="L20" s="639"/>
      <c r="M20" s="639"/>
      <c r="N20" s="639"/>
      <c r="O20" s="639"/>
      <c r="P20" s="639"/>
      <c r="Q20" s="640"/>
      <c r="R20" s="641">
        <v>384826</v>
      </c>
      <c r="S20" s="642"/>
      <c r="T20" s="642"/>
      <c r="U20" s="642"/>
      <c r="V20" s="642"/>
      <c r="W20" s="642"/>
      <c r="X20" s="642"/>
      <c r="Y20" s="643"/>
      <c r="Z20" s="644">
        <v>3.8</v>
      </c>
      <c r="AA20" s="644"/>
      <c r="AB20" s="644"/>
      <c r="AC20" s="644"/>
      <c r="AD20" s="645" t="s">
        <v>231</v>
      </c>
      <c r="AE20" s="645"/>
      <c r="AF20" s="645"/>
      <c r="AG20" s="645"/>
      <c r="AH20" s="645"/>
      <c r="AI20" s="645"/>
      <c r="AJ20" s="645"/>
      <c r="AK20" s="645"/>
      <c r="AL20" s="646" t="s">
        <v>231</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v>810</v>
      </c>
      <c r="BH20" s="642"/>
      <c r="BI20" s="642"/>
      <c r="BJ20" s="642"/>
      <c r="BK20" s="642"/>
      <c r="BL20" s="642"/>
      <c r="BM20" s="642"/>
      <c r="BN20" s="643"/>
      <c r="BO20" s="644">
        <v>0.1</v>
      </c>
      <c r="BP20" s="644"/>
      <c r="BQ20" s="644"/>
      <c r="BR20" s="644"/>
      <c r="BS20" s="650" t="s">
        <v>231</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9534488</v>
      </c>
      <c r="CS20" s="642"/>
      <c r="CT20" s="642"/>
      <c r="CU20" s="642"/>
      <c r="CV20" s="642"/>
      <c r="CW20" s="642"/>
      <c r="CX20" s="642"/>
      <c r="CY20" s="643"/>
      <c r="CZ20" s="644">
        <v>100</v>
      </c>
      <c r="DA20" s="644"/>
      <c r="DB20" s="644"/>
      <c r="DC20" s="644"/>
      <c r="DD20" s="650">
        <v>1097117</v>
      </c>
      <c r="DE20" s="642"/>
      <c r="DF20" s="642"/>
      <c r="DG20" s="642"/>
      <c r="DH20" s="642"/>
      <c r="DI20" s="642"/>
      <c r="DJ20" s="642"/>
      <c r="DK20" s="642"/>
      <c r="DL20" s="642"/>
      <c r="DM20" s="642"/>
      <c r="DN20" s="642"/>
      <c r="DO20" s="642"/>
      <c r="DP20" s="643"/>
      <c r="DQ20" s="650">
        <v>6484847</v>
      </c>
      <c r="DR20" s="642"/>
      <c r="DS20" s="642"/>
      <c r="DT20" s="642"/>
      <c r="DU20" s="642"/>
      <c r="DV20" s="642"/>
      <c r="DW20" s="642"/>
      <c r="DX20" s="642"/>
      <c r="DY20" s="642"/>
      <c r="DZ20" s="642"/>
      <c r="EA20" s="642"/>
      <c r="EB20" s="642"/>
      <c r="EC20" s="651"/>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231</v>
      </c>
      <c r="S21" s="642"/>
      <c r="T21" s="642"/>
      <c r="U21" s="642"/>
      <c r="V21" s="642"/>
      <c r="W21" s="642"/>
      <c r="X21" s="642"/>
      <c r="Y21" s="643"/>
      <c r="Z21" s="644" t="s">
        <v>231</v>
      </c>
      <c r="AA21" s="644"/>
      <c r="AB21" s="644"/>
      <c r="AC21" s="644"/>
      <c r="AD21" s="645" t="s">
        <v>231</v>
      </c>
      <c r="AE21" s="645"/>
      <c r="AF21" s="645"/>
      <c r="AG21" s="645"/>
      <c r="AH21" s="645"/>
      <c r="AI21" s="645"/>
      <c r="AJ21" s="645"/>
      <c r="AK21" s="645"/>
      <c r="AL21" s="646" t="s">
        <v>231</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v>810</v>
      </c>
      <c r="BH21" s="642"/>
      <c r="BI21" s="642"/>
      <c r="BJ21" s="642"/>
      <c r="BK21" s="642"/>
      <c r="BL21" s="642"/>
      <c r="BM21" s="642"/>
      <c r="BN21" s="643"/>
      <c r="BO21" s="644">
        <v>0.1</v>
      </c>
      <c r="BP21" s="644"/>
      <c r="BQ21" s="644"/>
      <c r="BR21" s="644"/>
      <c r="BS21" s="650" t="s">
        <v>231</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277</v>
      </c>
      <c r="C22" s="639"/>
      <c r="D22" s="639"/>
      <c r="E22" s="639"/>
      <c r="F22" s="639"/>
      <c r="G22" s="639"/>
      <c r="H22" s="639"/>
      <c r="I22" s="639"/>
      <c r="J22" s="639"/>
      <c r="K22" s="639"/>
      <c r="L22" s="639"/>
      <c r="M22" s="639"/>
      <c r="N22" s="639"/>
      <c r="O22" s="639"/>
      <c r="P22" s="639"/>
      <c r="Q22" s="640"/>
      <c r="R22" s="641">
        <v>4976619</v>
      </c>
      <c r="S22" s="642"/>
      <c r="T22" s="642"/>
      <c r="U22" s="642"/>
      <c r="V22" s="642"/>
      <c r="W22" s="642"/>
      <c r="X22" s="642"/>
      <c r="Y22" s="643"/>
      <c r="Z22" s="644">
        <v>49.1</v>
      </c>
      <c r="AA22" s="644"/>
      <c r="AB22" s="644"/>
      <c r="AC22" s="644"/>
      <c r="AD22" s="645">
        <v>4591793</v>
      </c>
      <c r="AE22" s="645"/>
      <c r="AF22" s="645"/>
      <c r="AG22" s="645"/>
      <c r="AH22" s="645"/>
      <c r="AI22" s="645"/>
      <c r="AJ22" s="645"/>
      <c r="AK22" s="645"/>
      <c r="AL22" s="646">
        <v>98.9</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242</v>
      </c>
      <c r="BH22" s="642"/>
      <c r="BI22" s="642"/>
      <c r="BJ22" s="642"/>
      <c r="BK22" s="642"/>
      <c r="BL22" s="642"/>
      <c r="BM22" s="642"/>
      <c r="BN22" s="643"/>
      <c r="BO22" s="644" t="s">
        <v>242</v>
      </c>
      <c r="BP22" s="644"/>
      <c r="BQ22" s="644"/>
      <c r="BR22" s="644"/>
      <c r="BS22" s="650" t="s">
        <v>231</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280</v>
      </c>
      <c r="C23" s="639"/>
      <c r="D23" s="639"/>
      <c r="E23" s="639"/>
      <c r="F23" s="639"/>
      <c r="G23" s="639"/>
      <c r="H23" s="639"/>
      <c r="I23" s="639"/>
      <c r="J23" s="639"/>
      <c r="K23" s="639"/>
      <c r="L23" s="639"/>
      <c r="M23" s="639"/>
      <c r="N23" s="639"/>
      <c r="O23" s="639"/>
      <c r="P23" s="639"/>
      <c r="Q23" s="640"/>
      <c r="R23" s="641">
        <v>1375</v>
      </c>
      <c r="S23" s="642"/>
      <c r="T23" s="642"/>
      <c r="U23" s="642"/>
      <c r="V23" s="642"/>
      <c r="W23" s="642"/>
      <c r="X23" s="642"/>
      <c r="Y23" s="643"/>
      <c r="Z23" s="644">
        <v>0</v>
      </c>
      <c r="AA23" s="644"/>
      <c r="AB23" s="644"/>
      <c r="AC23" s="644"/>
      <c r="AD23" s="645">
        <v>1375</v>
      </c>
      <c r="AE23" s="645"/>
      <c r="AF23" s="645"/>
      <c r="AG23" s="645"/>
      <c r="AH23" s="645"/>
      <c r="AI23" s="645"/>
      <c r="AJ23" s="645"/>
      <c r="AK23" s="645"/>
      <c r="AL23" s="646">
        <v>0</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t="s">
        <v>242</v>
      </c>
      <c r="BH23" s="642"/>
      <c r="BI23" s="642"/>
      <c r="BJ23" s="642"/>
      <c r="BK23" s="642"/>
      <c r="BL23" s="642"/>
      <c r="BM23" s="642"/>
      <c r="BN23" s="643"/>
      <c r="BO23" s="644" t="s">
        <v>231</v>
      </c>
      <c r="BP23" s="644"/>
      <c r="BQ23" s="644"/>
      <c r="BR23" s="644"/>
      <c r="BS23" s="650" t="s">
        <v>231</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x14ac:dyDescent="0.15">
      <c r="B24" s="638" t="s">
        <v>287</v>
      </c>
      <c r="C24" s="639"/>
      <c r="D24" s="639"/>
      <c r="E24" s="639"/>
      <c r="F24" s="639"/>
      <c r="G24" s="639"/>
      <c r="H24" s="639"/>
      <c r="I24" s="639"/>
      <c r="J24" s="639"/>
      <c r="K24" s="639"/>
      <c r="L24" s="639"/>
      <c r="M24" s="639"/>
      <c r="N24" s="639"/>
      <c r="O24" s="639"/>
      <c r="P24" s="639"/>
      <c r="Q24" s="640"/>
      <c r="R24" s="641">
        <v>130462</v>
      </c>
      <c r="S24" s="642"/>
      <c r="T24" s="642"/>
      <c r="U24" s="642"/>
      <c r="V24" s="642"/>
      <c r="W24" s="642"/>
      <c r="X24" s="642"/>
      <c r="Y24" s="643"/>
      <c r="Z24" s="644">
        <v>1.3</v>
      </c>
      <c r="AA24" s="644"/>
      <c r="AB24" s="644"/>
      <c r="AC24" s="644"/>
      <c r="AD24" s="645" t="s">
        <v>231</v>
      </c>
      <c r="AE24" s="645"/>
      <c r="AF24" s="645"/>
      <c r="AG24" s="645"/>
      <c r="AH24" s="645"/>
      <c r="AI24" s="645"/>
      <c r="AJ24" s="645"/>
      <c r="AK24" s="645"/>
      <c r="AL24" s="646" t="s">
        <v>231</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231</v>
      </c>
      <c r="BH24" s="642"/>
      <c r="BI24" s="642"/>
      <c r="BJ24" s="642"/>
      <c r="BK24" s="642"/>
      <c r="BL24" s="642"/>
      <c r="BM24" s="642"/>
      <c r="BN24" s="643"/>
      <c r="BO24" s="644" t="s">
        <v>242</v>
      </c>
      <c r="BP24" s="644"/>
      <c r="BQ24" s="644"/>
      <c r="BR24" s="644"/>
      <c r="BS24" s="650" t="s">
        <v>242</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2739026</v>
      </c>
      <c r="CS24" s="631"/>
      <c r="CT24" s="631"/>
      <c r="CU24" s="631"/>
      <c r="CV24" s="631"/>
      <c r="CW24" s="631"/>
      <c r="CX24" s="631"/>
      <c r="CY24" s="632"/>
      <c r="CZ24" s="635">
        <v>28.7</v>
      </c>
      <c r="DA24" s="636"/>
      <c r="DB24" s="636"/>
      <c r="DC24" s="655"/>
      <c r="DD24" s="676">
        <v>1987388</v>
      </c>
      <c r="DE24" s="631"/>
      <c r="DF24" s="631"/>
      <c r="DG24" s="631"/>
      <c r="DH24" s="631"/>
      <c r="DI24" s="631"/>
      <c r="DJ24" s="631"/>
      <c r="DK24" s="632"/>
      <c r="DL24" s="676">
        <v>1885608</v>
      </c>
      <c r="DM24" s="631"/>
      <c r="DN24" s="631"/>
      <c r="DO24" s="631"/>
      <c r="DP24" s="631"/>
      <c r="DQ24" s="631"/>
      <c r="DR24" s="631"/>
      <c r="DS24" s="631"/>
      <c r="DT24" s="631"/>
      <c r="DU24" s="631"/>
      <c r="DV24" s="632"/>
      <c r="DW24" s="635">
        <v>38.5</v>
      </c>
      <c r="DX24" s="636"/>
      <c r="DY24" s="636"/>
      <c r="DZ24" s="636"/>
      <c r="EA24" s="636"/>
      <c r="EB24" s="636"/>
      <c r="EC24" s="637"/>
    </row>
    <row r="25" spans="2:133" ht="11.25" customHeight="1" x14ac:dyDescent="0.15">
      <c r="B25" s="638" t="s">
        <v>290</v>
      </c>
      <c r="C25" s="639"/>
      <c r="D25" s="639"/>
      <c r="E25" s="639"/>
      <c r="F25" s="639"/>
      <c r="G25" s="639"/>
      <c r="H25" s="639"/>
      <c r="I25" s="639"/>
      <c r="J25" s="639"/>
      <c r="K25" s="639"/>
      <c r="L25" s="639"/>
      <c r="M25" s="639"/>
      <c r="N25" s="639"/>
      <c r="O25" s="639"/>
      <c r="P25" s="639"/>
      <c r="Q25" s="640"/>
      <c r="R25" s="641">
        <v>88184</v>
      </c>
      <c r="S25" s="642"/>
      <c r="T25" s="642"/>
      <c r="U25" s="642"/>
      <c r="V25" s="642"/>
      <c r="W25" s="642"/>
      <c r="X25" s="642"/>
      <c r="Y25" s="643"/>
      <c r="Z25" s="644">
        <v>0.9</v>
      </c>
      <c r="AA25" s="644"/>
      <c r="AB25" s="644"/>
      <c r="AC25" s="644"/>
      <c r="AD25" s="645">
        <v>1593</v>
      </c>
      <c r="AE25" s="645"/>
      <c r="AF25" s="645"/>
      <c r="AG25" s="645"/>
      <c r="AH25" s="645"/>
      <c r="AI25" s="645"/>
      <c r="AJ25" s="645"/>
      <c r="AK25" s="645"/>
      <c r="AL25" s="646">
        <v>0</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242</v>
      </c>
      <c r="BH25" s="642"/>
      <c r="BI25" s="642"/>
      <c r="BJ25" s="642"/>
      <c r="BK25" s="642"/>
      <c r="BL25" s="642"/>
      <c r="BM25" s="642"/>
      <c r="BN25" s="643"/>
      <c r="BO25" s="644" t="s">
        <v>231</v>
      </c>
      <c r="BP25" s="644"/>
      <c r="BQ25" s="644"/>
      <c r="BR25" s="644"/>
      <c r="BS25" s="650" t="s">
        <v>242</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864661</v>
      </c>
      <c r="CS25" s="677"/>
      <c r="CT25" s="677"/>
      <c r="CU25" s="677"/>
      <c r="CV25" s="677"/>
      <c r="CW25" s="677"/>
      <c r="CX25" s="677"/>
      <c r="CY25" s="678"/>
      <c r="CZ25" s="646">
        <v>9.1</v>
      </c>
      <c r="DA25" s="674"/>
      <c r="DB25" s="674"/>
      <c r="DC25" s="679"/>
      <c r="DD25" s="650">
        <v>784541</v>
      </c>
      <c r="DE25" s="677"/>
      <c r="DF25" s="677"/>
      <c r="DG25" s="677"/>
      <c r="DH25" s="677"/>
      <c r="DI25" s="677"/>
      <c r="DJ25" s="677"/>
      <c r="DK25" s="678"/>
      <c r="DL25" s="650">
        <v>757497</v>
      </c>
      <c r="DM25" s="677"/>
      <c r="DN25" s="677"/>
      <c r="DO25" s="677"/>
      <c r="DP25" s="677"/>
      <c r="DQ25" s="677"/>
      <c r="DR25" s="677"/>
      <c r="DS25" s="677"/>
      <c r="DT25" s="677"/>
      <c r="DU25" s="677"/>
      <c r="DV25" s="678"/>
      <c r="DW25" s="646">
        <v>15.5</v>
      </c>
      <c r="DX25" s="674"/>
      <c r="DY25" s="674"/>
      <c r="DZ25" s="674"/>
      <c r="EA25" s="674"/>
      <c r="EB25" s="674"/>
      <c r="EC25" s="675"/>
    </row>
    <row r="26" spans="2:133" ht="11.25" customHeight="1" x14ac:dyDescent="0.15">
      <c r="B26" s="638" t="s">
        <v>293</v>
      </c>
      <c r="C26" s="639"/>
      <c r="D26" s="639"/>
      <c r="E26" s="639"/>
      <c r="F26" s="639"/>
      <c r="G26" s="639"/>
      <c r="H26" s="639"/>
      <c r="I26" s="639"/>
      <c r="J26" s="639"/>
      <c r="K26" s="639"/>
      <c r="L26" s="639"/>
      <c r="M26" s="639"/>
      <c r="N26" s="639"/>
      <c r="O26" s="639"/>
      <c r="P26" s="639"/>
      <c r="Q26" s="640"/>
      <c r="R26" s="641">
        <v>24872</v>
      </c>
      <c r="S26" s="642"/>
      <c r="T26" s="642"/>
      <c r="U26" s="642"/>
      <c r="V26" s="642"/>
      <c r="W26" s="642"/>
      <c r="X26" s="642"/>
      <c r="Y26" s="643"/>
      <c r="Z26" s="644">
        <v>0.2</v>
      </c>
      <c r="AA26" s="644"/>
      <c r="AB26" s="644"/>
      <c r="AC26" s="644"/>
      <c r="AD26" s="645" t="s">
        <v>231</v>
      </c>
      <c r="AE26" s="645"/>
      <c r="AF26" s="645"/>
      <c r="AG26" s="645"/>
      <c r="AH26" s="645"/>
      <c r="AI26" s="645"/>
      <c r="AJ26" s="645"/>
      <c r="AK26" s="645"/>
      <c r="AL26" s="646" t="s">
        <v>231</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231</v>
      </c>
      <c r="BH26" s="642"/>
      <c r="BI26" s="642"/>
      <c r="BJ26" s="642"/>
      <c r="BK26" s="642"/>
      <c r="BL26" s="642"/>
      <c r="BM26" s="642"/>
      <c r="BN26" s="643"/>
      <c r="BO26" s="644" t="s">
        <v>231</v>
      </c>
      <c r="BP26" s="644"/>
      <c r="BQ26" s="644"/>
      <c r="BR26" s="644"/>
      <c r="BS26" s="650" t="s">
        <v>231</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535201</v>
      </c>
      <c r="CS26" s="642"/>
      <c r="CT26" s="642"/>
      <c r="CU26" s="642"/>
      <c r="CV26" s="642"/>
      <c r="CW26" s="642"/>
      <c r="CX26" s="642"/>
      <c r="CY26" s="643"/>
      <c r="CZ26" s="646">
        <v>5.6</v>
      </c>
      <c r="DA26" s="674"/>
      <c r="DB26" s="674"/>
      <c r="DC26" s="679"/>
      <c r="DD26" s="650">
        <v>462120</v>
      </c>
      <c r="DE26" s="642"/>
      <c r="DF26" s="642"/>
      <c r="DG26" s="642"/>
      <c r="DH26" s="642"/>
      <c r="DI26" s="642"/>
      <c r="DJ26" s="642"/>
      <c r="DK26" s="643"/>
      <c r="DL26" s="650" t="s">
        <v>231</v>
      </c>
      <c r="DM26" s="642"/>
      <c r="DN26" s="642"/>
      <c r="DO26" s="642"/>
      <c r="DP26" s="642"/>
      <c r="DQ26" s="642"/>
      <c r="DR26" s="642"/>
      <c r="DS26" s="642"/>
      <c r="DT26" s="642"/>
      <c r="DU26" s="642"/>
      <c r="DV26" s="643"/>
      <c r="DW26" s="646" t="s">
        <v>231</v>
      </c>
      <c r="DX26" s="674"/>
      <c r="DY26" s="674"/>
      <c r="DZ26" s="674"/>
      <c r="EA26" s="674"/>
      <c r="EB26" s="674"/>
      <c r="EC26" s="675"/>
    </row>
    <row r="27" spans="2:133" ht="11.25" customHeight="1" x14ac:dyDescent="0.15">
      <c r="B27" s="638" t="s">
        <v>296</v>
      </c>
      <c r="C27" s="639"/>
      <c r="D27" s="639"/>
      <c r="E27" s="639"/>
      <c r="F27" s="639"/>
      <c r="G27" s="639"/>
      <c r="H27" s="639"/>
      <c r="I27" s="639"/>
      <c r="J27" s="639"/>
      <c r="K27" s="639"/>
      <c r="L27" s="639"/>
      <c r="M27" s="639"/>
      <c r="N27" s="639"/>
      <c r="O27" s="639"/>
      <c r="P27" s="639"/>
      <c r="Q27" s="640"/>
      <c r="R27" s="641">
        <v>788864</v>
      </c>
      <c r="S27" s="642"/>
      <c r="T27" s="642"/>
      <c r="U27" s="642"/>
      <c r="V27" s="642"/>
      <c r="W27" s="642"/>
      <c r="X27" s="642"/>
      <c r="Y27" s="643"/>
      <c r="Z27" s="644">
        <v>7.8</v>
      </c>
      <c r="AA27" s="644"/>
      <c r="AB27" s="644"/>
      <c r="AC27" s="644"/>
      <c r="AD27" s="645" t="s">
        <v>231</v>
      </c>
      <c r="AE27" s="645"/>
      <c r="AF27" s="645"/>
      <c r="AG27" s="645"/>
      <c r="AH27" s="645"/>
      <c r="AI27" s="645"/>
      <c r="AJ27" s="645"/>
      <c r="AK27" s="645"/>
      <c r="AL27" s="646" t="s">
        <v>242</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1555640</v>
      </c>
      <c r="BH27" s="642"/>
      <c r="BI27" s="642"/>
      <c r="BJ27" s="642"/>
      <c r="BK27" s="642"/>
      <c r="BL27" s="642"/>
      <c r="BM27" s="642"/>
      <c r="BN27" s="643"/>
      <c r="BO27" s="644">
        <v>100</v>
      </c>
      <c r="BP27" s="644"/>
      <c r="BQ27" s="644"/>
      <c r="BR27" s="644"/>
      <c r="BS27" s="650">
        <v>13099</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1120184</v>
      </c>
      <c r="CS27" s="677"/>
      <c r="CT27" s="677"/>
      <c r="CU27" s="677"/>
      <c r="CV27" s="677"/>
      <c r="CW27" s="677"/>
      <c r="CX27" s="677"/>
      <c r="CY27" s="678"/>
      <c r="CZ27" s="646">
        <v>11.7</v>
      </c>
      <c r="DA27" s="674"/>
      <c r="DB27" s="674"/>
      <c r="DC27" s="679"/>
      <c r="DD27" s="650">
        <v>456442</v>
      </c>
      <c r="DE27" s="677"/>
      <c r="DF27" s="677"/>
      <c r="DG27" s="677"/>
      <c r="DH27" s="677"/>
      <c r="DI27" s="677"/>
      <c r="DJ27" s="677"/>
      <c r="DK27" s="678"/>
      <c r="DL27" s="650">
        <v>381706</v>
      </c>
      <c r="DM27" s="677"/>
      <c r="DN27" s="677"/>
      <c r="DO27" s="677"/>
      <c r="DP27" s="677"/>
      <c r="DQ27" s="677"/>
      <c r="DR27" s="677"/>
      <c r="DS27" s="677"/>
      <c r="DT27" s="677"/>
      <c r="DU27" s="677"/>
      <c r="DV27" s="678"/>
      <c r="DW27" s="646">
        <v>7.8</v>
      </c>
      <c r="DX27" s="674"/>
      <c r="DY27" s="674"/>
      <c r="DZ27" s="674"/>
      <c r="EA27" s="674"/>
      <c r="EB27" s="674"/>
      <c r="EC27" s="675"/>
    </row>
    <row r="28" spans="2:133" ht="11.25" customHeight="1" x14ac:dyDescent="0.15">
      <c r="B28" s="683" t="s">
        <v>299</v>
      </c>
      <c r="C28" s="684"/>
      <c r="D28" s="684"/>
      <c r="E28" s="684"/>
      <c r="F28" s="684"/>
      <c r="G28" s="684"/>
      <c r="H28" s="684"/>
      <c r="I28" s="684"/>
      <c r="J28" s="684"/>
      <c r="K28" s="684"/>
      <c r="L28" s="684"/>
      <c r="M28" s="684"/>
      <c r="N28" s="684"/>
      <c r="O28" s="684"/>
      <c r="P28" s="684"/>
      <c r="Q28" s="685"/>
      <c r="R28" s="641" t="s">
        <v>242</v>
      </c>
      <c r="S28" s="642"/>
      <c r="T28" s="642"/>
      <c r="U28" s="642"/>
      <c r="V28" s="642"/>
      <c r="W28" s="642"/>
      <c r="X28" s="642"/>
      <c r="Y28" s="643"/>
      <c r="Z28" s="644" t="s">
        <v>231</v>
      </c>
      <c r="AA28" s="644"/>
      <c r="AB28" s="644"/>
      <c r="AC28" s="644"/>
      <c r="AD28" s="645" t="s">
        <v>231</v>
      </c>
      <c r="AE28" s="645"/>
      <c r="AF28" s="645"/>
      <c r="AG28" s="645"/>
      <c r="AH28" s="645"/>
      <c r="AI28" s="645"/>
      <c r="AJ28" s="645"/>
      <c r="AK28" s="645"/>
      <c r="AL28" s="646" t="s">
        <v>242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754181</v>
      </c>
      <c r="CS28" s="642"/>
      <c r="CT28" s="642"/>
      <c r="CU28" s="642"/>
      <c r="CV28" s="642"/>
      <c r="CW28" s="642"/>
      <c r="CX28" s="642"/>
      <c r="CY28" s="643"/>
      <c r="CZ28" s="646">
        <v>7.9</v>
      </c>
      <c r="DA28" s="674"/>
      <c r="DB28" s="674"/>
      <c r="DC28" s="679"/>
      <c r="DD28" s="650">
        <v>746405</v>
      </c>
      <c r="DE28" s="642"/>
      <c r="DF28" s="642"/>
      <c r="DG28" s="642"/>
      <c r="DH28" s="642"/>
      <c r="DI28" s="642"/>
      <c r="DJ28" s="642"/>
      <c r="DK28" s="643"/>
      <c r="DL28" s="650">
        <v>746405</v>
      </c>
      <c r="DM28" s="642"/>
      <c r="DN28" s="642"/>
      <c r="DO28" s="642"/>
      <c r="DP28" s="642"/>
      <c r="DQ28" s="642"/>
      <c r="DR28" s="642"/>
      <c r="DS28" s="642"/>
      <c r="DT28" s="642"/>
      <c r="DU28" s="642"/>
      <c r="DV28" s="643"/>
      <c r="DW28" s="646">
        <v>15.2</v>
      </c>
      <c r="DX28" s="674"/>
      <c r="DY28" s="674"/>
      <c r="DZ28" s="674"/>
      <c r="EA28" s="674"/>
      <c r="EB28" s="674"/>
      <c r="EC28" s="675"/>
    </row>
    <row r="29" spans="2:133" ht="11.25" customHeight="1" x14ac:dyDescent="0.15">
      <c r="B29" s="638" t="s">
        <v>301</v>
      </c>
      <c r="C29" s="639"/>
      <c r="D29" s="639"/>
      <c r="E29" s="639"/>
      <c r="F29" s="639"/>
      <c r="G29" s="639"/>
      <c r="H29" s="639"/>
      <c r="I29" s="639"/>
      <c r="J29" s="639"/>
      <c r="K29" s="639"/>
      <c r="L29" s="639"/>
      <c r="M29" s="639"/>
      <c r="N29" s="639"/>
      <c r="O29" s="639"/>
      <c r="P29" s="639"/>
      <c r="Q29" s="640"/>
      <c r="R29" s="641">
        <v>733586</v>
      </c>
      <c r="S29" s="642"/>
      <c r="T29" s="642"/>
      <c r="U29" s="642"/>
      <c r="V29" s="642"/>
      <c r="W29" s="642"/>
      <c r="X29" s="642"/>
      <c r="Y29" s="643"/>
      <c r="Z29" s="644">
        <v>7.2</v>
      </c>
      <c r="AA29" s="644"/>
      <c r="AB29" s="644"/>
      <c r="AC29" s="644"/>
      <c r="AD29" s="645" t="s">
        <v>231</v>
      </c>
      <c r="AE29" s="645"/>
      <c r="AF29" s="645"/>
      <c r="AG29" s="645"/>
      <c r="AH29" s="645"/>
      <c r="AI29" s="645"/>
      <c r="AJ29" s="645"/>
      <c r="AK29" s="645"/>
      <c r="AL29" s="646" t="s">
        <v>242</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70</v>
      </c>
      <c r="CG29" s="657"/>
      <c r="CH29" s="657"/>
      <c r="CI29" s="657"/>
      <c r="CJ29" s="657"/>
      <c r="CK29" s="657"/>
      <c r="CL29" s="657"/>
      <c r="CM29" s="657"/>
      <c r="CN29" s="657"/>
      <c r="CO29" s="657"/>
      <c r="CP29" s="657"/>
      <c r="CQ29" s="658"/>
      <c r="CR29" s="641">
        <v>753781</v>
      </c>
      <c r="CS29" s="677"/>
      <c r="CT29" s="677"/>
      <c r="CU29" s="677"/>
      <c r="CV29" s="677"/>
      <c r="CW29" s="677"/>
      <c r="CX29" s="677"/>
      <c r="CY29" s="678"/>
      <c r="CZ29" s="646">
        <v>7.9</v>
      </c>
      <c r="DA29" s="674"/>
      <c r="DB29" s="674"/>
      <c r="DC29" s="679"/>
      <c r="DD29" s="650">
        <v>746005</v>
      </c>
      <c r="DE29" s="677"/>
      <c r="DF29" s="677"/>
      <c r="DG29" s="677"/>
      <c r="DH29" s="677"/>
      <c r="DI29" s="677"/>
      <c r="DJ29" s="677"/>
      <c r="DK29" s="678"/>
      <c r="DL29" s="650">
        <v>746005</v>
      </c>
      <c r="DM29" s="677"/>
      <c r="DN29" s="677"/>
      <c r="DO29" s="677"/>
      <c r="DP29" s="677"/>
      <c r="DQ29" s="677"/>
      <c r="DR29" s="677"/>
      <c r="DS29" s="677"/>
      <c r="DT29" s="677"/>
      <c r="DU29" s="677"/>
      <c r="DV29" s="678"/>
      <c r="DW29" s="646">
        <v>15.2</v>
      </c>
      <c r="DX29" s="674"/>
      <c r="DY29" s="674"/>
      <c r="DZ29" s="674"/>
      <c r="EA29" s="674"/>
      <c r="EB29" s="674"/>
      <c r="EC29" s="675"/>
    </row>
    <row r="30" spans="2:133" ht="11.25" customHeight="1" x14ac:dyDescent="0.15">
      <c r="B30" s="638" t="s">
        <v>305</v>
      </c>
      <c r="C30" s="639"/>
      <c r="D30" s="639"/>
      <c r="E30" s="639"/>
      <c r="F30" s="639"/>
      <c r="G30" s="639"/>
      <c r="H30" s="639"/>
      <c r="I30" s="639"/>
      <c r="J30" s="639"/>
      <c r="K30" s="639"/>
      <c r="L30" s="639"/>
      <c r="M30" s="639"/>
      <c r="N30" s="639"/>
      <c r="O30" s="639"/>
      <c r="P30" s="639"/>
      <c r="Q30" s="640"/>
      <c r="R30" s="641">
        <v>142042</v>
      </c>
      <c r="S30" s="642"/>
      <c r="T30" s="642"/>
      <c r="U30" s="642"/>
      <c r="V30" s="642"/>
      <c r="W30" s="642"/>
      <c r="X30" s="642"/>
      <c r="Y30" s="643"/>
      <c r="Z30" s="644">
        <v>1.4</v>
      </c>
      <c r="AA30" s="644"/>
      <c r="AB30" s="644"/>
      <c r="AC30" s="644"/>
      <c r="AD30" s="645">
        <v>11171</v>
      </c>
      <c r="AE30" s="645"/>
      <c r="AF30" s="645"/>
      <c r="AG30" s="645"/>
      <c r="AH30" s="645"/>
      <c r="AI30" s="645"/>
      <c r="AJ30" s="645"/>
      <c r="AK30" s="645"/>
      <c r="AL30" s="646">
        <v>0.2</v>
      </c>
      <c r="AM30" s="647"/>
      <c r="AN30" s="647"/>
      <c r="AO30" s="648"/>
      <c r="AP30" s="689" t="s">
        <v>306</v>
      </c>
      <c r="AQ30" s="690"/>
      <c r="AR30" s="690"/>
      <c r="AS30" s="690"/>
      <c r="AT30" s="695" t="s">
        <v>307</v>
      </c>
      <c r="AU30" s="230"/>
      <c r="AV30" s="230"/>
      <c r="AW30" s="230"/>
      <c r="AX30" s="627" t="s">
        <v>185</v>
      </c>
      <c r="AY30" s="628"/>
      <c r="AZ30" s="628"/>
      <c r="BA30" s="628"/>
      <c r="BB30" s="628"/>
      <c r="BC30" s="628"/>
      <c r="BD30" s="628"/>
      <c r="BE30" s="628"/>
      <c r="BF30" s="629"/>
      <c r="BG30" s="701">
        <v>99</v>
      </c>
      <c r="BH30" s="702"/>
      <c r="BI30" s="702"/>
      <c r="BJ30" s="702"/>
      <c r="BK30" s="702"/>
      <c r="BL30" s="702"/>
      <c r="BM30" s="636">
        <v>96.8</v>
      </c>
      <c r="BN30" s="702"/>
      <c r="BO30" s="702"/>
      <c r="BP30" s="702"/>
      <c r="BQ30" s="703"/>
      <c r="BR30" s="701">
        <v>99.1</v>
      </c>
      <c r="BS30" s="702"/>
      <c r="BT30" s="702"/>
      <c r="BU30" s="702"/>
      <c r="BV30" s="702"/>
      <c r="BW30" s="702"/>
      <c r="BX30" s="636">
        <v>96.9</v>
      </c>
      <c r="BY30" s="702"/>
      <c r="BZ30" s="702"/>
      <c r="CA30" s="702"/>
      <c r="CB30" s="703"/>
      <c r="CD30" s="706"/>
      <c r="CE30" s="707"/>
      <c r="CF30" s="656" t="s">
        <v>308</v>
      </c>
      <c r="CG30" s="657"/>
      <c r="CH30" s="657"/>
      <c r="CI30" s="657"/>
      <c r="CJ30" s="657"/>
      <c r="CK30" s="657"/>
      <c r="CL30" s="657"/>
      <c r="CM30" s="657"/>
      <c r="CN30" s="657"/>
      <c r="CO30" s="657"/>
      <c r="CP30" s="657"/>
      <c r="CQ30" s="658"/>
      <c r="CR30" s="641">
        <v>734218</v>
      </c>
      <c r="CS30" s="642"/>
      <c r="CT30" s="642"/>
      <c r="CU30" s="642"/>
      <c r="CV30" s="642"/>
      <c r="CW30" s="642"/>
      <c r="CX30" s="642"/>
      <c r="CY30" s="643"/>
      <c r="CZ30" s="646">
        <v>7.7</v>
      </c>
      <c r="DA30" s="674"/>
      <c r="DB30" s="674"/>
      <c r="DC30" s="679"/>
      <c r="DD30" s="650">
        <v>727548</v>
      </c>
      <c r="DE30" s="642"/>
      <c r="DF30" s="642"/>
      <c r="DG30" s="642"/>
      <c r="DH30" s="642"/>
      <c r="DI30" s="642"/>
      <c r="DJ30" s="642"/>
      <c r="DK30" s="643"/>
      <c r="DL30" s="650">
        <v>727548</v>
      </c>
      <c r="DM30" s="642"/>
      <c r="DN30" s="642"/>
      <c r="DO30" s="642"/>
      <c r="DP30" s="642"/>
      <c r="DQ30" s="642"/>
      <c r="DR30" s="642"/>
      <c r="DS30" s="642"/>
      <c r="DT30" s="642"/>
      <c r="DU30" s="642"/>
      <c r="DV30" s="643"/>
      <c r="DW30" s="646">
        <v>14.9</v>
      </c>
      <c r="DX30" s="674"/>
      <c r="DY30" s="674"/>
      <c r="DZ30" s="674"/>
      <c r="EA30" s="674"/>
      <c r="EB30" s="674"/>
      <c r="EC30" s="675"/>
    </row>
    <row r="31" spans="2:133" ht="11.25" customHeight="1" x14ac:dyDescent="0.15">
      <c r="B31" s="638" t="s">
        <v>309</v>
      </c>
      <c r="C31" s="639"/>
      <c r="D31" s="639"/>
      <c r="E31" s="639"/>
      <c r="F31" s="639"/>
      <c r="G31" s="639"/>
      <c r="H31" s="639"/>
      <c r="I31" s="639"/>
      <c r="J31" s="639"/>
      <c r="K31" s="639"/>
      <c r="L31" s="639"/>
      <c r="M31" s="639"/>
      <c r="N31" s="639"/>
      <c r="O31" s="639"/>
      <c r="P31" s="639"/>
      <c r="Q31" s="640"/>
      <c r="R31" s="641">
        <v>87828</v>
      </c>
      <c r="S31" s="642"/>
      <c r="T31" s="642"/>
      <c r="U31" s="642"/>
      <c r="V31" s="642"/>
      <c r="W31" s="642"/>
      <c r="X31" s="642"/>
      <c r="Y31" s="643"/>
      <c r="Z31" s="644">
        <v>0.9</v>
      </c>
      <c r="AA31" s="644"/>
      <c r="AB31" s="644"/>
      <c r="AC31" s="644"/>
      <c r="AD31" s="645" t="s">
        <v>231</v>
      </c>
      <c r="AE31" s="645"/>
      <c r="AF31" s="645"/>
      <c r="AG31" s="645"/>
      <c r="AH31" s="645"/>
      <c r="AI31" s="645"/>
      <c r="AJ31" s="645"/>
      <c r="AK31" s="645"/>
      <c r="AL31" s="646" t="s">
        <v>231</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99.2</v>
      </c>
      <c r="BH31" s="677"/>
      <c r="BI31" s="677"/>
      <c r="BJ31" s="677"/>
      <c r="BK31" s="677"/>
      <c r="BL31" s="677"/>
      <c r="BM31" s="647">
        <v>97.9</v>
      </c>
      <c r="BN31" s="699"/>
      <c r="BO31" s="699"/>
      <c r="BP31" s="699"/>
      <c r="BQ31" s="700"/>
      <c r="BR31" s="698">
        <v>99.2</v>
      </c>
      <c r="BS31" s="677"/>
      <c r="BT31" s="677"/>
      <c r="BU31" s="677"/>
      <c r="BV31" s="677"/>
      <c r="BW31" s="677"/>
      <c r="BX31" s="647">
        <v>98</v>
      </c>
      <c r="BY31" s="699"/>
      <c r="BZ31" s="699"/>
      <c r="CA31" s="699"/>
      <c r="CB31" s="700"/>
      <c r="CD31" s="706"/>
      <c r="CE31" s="707"/>
      <c r="CF31" s="656" t="s">
        <v>312</v>
      </c>
      <c r="CG31" s="657"/>
      <c r="CH31" s="657"/>
      <c r="CI31" s="657"/>
      <c r="CJ31" s="657"/>
      <c r="CK31" s="657"/>
      <c r="CL31" s="657"/>
      <c r="CM31" s="657"/>
      <c r="CN31" s="657"/>
      <c r="CO31" s="657"/>
      <c r="CP31" s="657"/>
      <c r="CQ31" s="658"/>
      <c r="CR31" s="641">
        <v>19563</v>
      </c>
      <c r="CS31" s="677"/>
      <c r="CT31" s="677"/>
      <c r="CU31" s="677"/>
      <c r="CV31" s="677"/>
      <c r="CW31" s="677"/>
      <c r="CX31" s="677"/>
      <c r="CY31" s="678"/>
      <c r="CZ31" s="646">
        <v>0.2</v>
      </c>
      <c r="DA31" s="674"/>
      <c r="DB31" s="674"/>
      <c r="DC31" s="679"/>
      <c r="DD31" s="650">
        <v>18457</v>
      </c>
      <c r="DE31" s="677"/>
      <c r="DF31" s="677"/>
      <c r="DG31" s="677"/>
      <c r="DH31" s="677"/>
      <c r="DI31" s="677"/>
      <c r="DJ31" s="677"/>
      <c r="DK31" s="678"/>
      <c r="DL31" s="650">
        <v>18457</v>
      </c>
      <c r="DM31" s="677"/>
      <c r="DN31" s="677"/>
      <c r="DO31" s="677"/>
      <c r="DP31" s="677"/>
      <c r="DQ31" s="677"/>
      <c r="DR31" s="677"/>
      <c r="DS31" s="677"/>
      <c r="DT31" s="677"/>
      <c r="DU31" s="677"/>
      <c r="DV31" s="678"/>
      <c r="DW31" s="646">
        <v>0.4</v>
      </c>
      <c r="DX31" s="674"/>
      <c r="DY31" s="674"/>
      <c r="DZ31" s="674"/>
      <c r="EA31" s="674"/>
      <c r="EB31" s="674"/>
      <c r="EC31" s="675"/>
    </row>
    <row r="32" spans="2:133" ht="11.25" customHeight="1" x14ac:dyDescent="0.15">
      <c r="B32" s="638" t="s">
        <v>313</v>
      </c>
      <c r="C32" s="639"/>
      <c r="D32" s="639"/>
      <c r="E32" s="639"/>
      <c r="F32" s="639"/>
      <c r="G32" s="639"/>
      <c r="H32" s="639"/>
      <c r="I32" s="639"/>
      <c r="J32" s="639"/>
      <c r="K32" s="639"/>
      <c r="L32" s="639"/>
      <c r="M32" s="639"/>
      <c r="N32" s="639"/>
      <c r="O32" s="639"/>
      <c r="P32" s="639"/>
      <c r="Q32" s="640"/>
      <c r="R32" s="641">
        <v>1692454</v>
      </c>
      <c r="S32" s="642"/>
      <c r="T32" s="642"/>
      <c r="U32" s="642"/>
      <c r="V32" s="642"/>
      <c r="W32" s="642"/>
      <c r="X32" s="642"/>
      <c r="Y32" s="643"/>
      <c r="Z32" s="644">
        <v>16.7</v>
      </c>
      <c r="AA32" s="644"/>
      <c r="AB32" s="644"/>
      <c r="AC32" s="644"/>
      <c r="AD32" s="645" t="s">
        <v>231</v>
      </c>
      <c r="AE32" s="645"/>
      <c r="AF32" s="645"/>
      <c r="AG32" s="645"/>
      <c r="AH32" s="645"/>
      <c r="AI32" s="645"/>
      <c r="AJ32" s="645"/>
      <c r="AK32" s="645"/>
      <c r="AL32" s="646" t="s">
        <v>231</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98.9</v>
      </c>
      <c r="BH32" s="711"/>
      <c r="BI32" s="711"/>
      <c r="BJ32" s="711"/>
      <c r="BK32" s="711"/>
      <c r="BL32" s="711"/>
      <c r="BM32" s="712">
        <v>95.6</v>
      </c>
      <c r="BN32" s="711"/>
      <c r="BO32" s="711"/>
      <c r="BP32" s="711"/>
      <c r="BQ32" s="713"/>
      <c r="BR32" s="710">
        <v>98.9</v>
      </c>
      <c r="BS32" s="711"/>
      <c r="BT32" s="711"/>
      <c r="BU32" s="711"/>
      <c r="BV32" s="711"/>
      <c r="BW32" s="711"/>
      <c r="BX32" s="712">
        <v>95.6</v>
      </c>
      <c r="BY32" s="711"/>
      <c r="BZ32" s="711"/>
      <c r="CA32" s="711"/>
      <c r="CB32" s="713"/>
      <c r="CD32" s="708"/>
      <c r="CE32" s="709"/>
      <c r="CF32" s="656" t="s">
        <v>315</v>
      </c>
      <c r="CG32" s="657"/>
      <c r="CH32" s="657"/>
      <c r="CI32" s="657"/>
      <c r="CJ32" s="657"/>
      <c r="CK32" s="657"/>
      <c r="CL32" s="657"/>
      <c r="CM32" s="657"/>
      <c r="CN32" s="657"/>
      <c r="CO32" s="657"/>
      <c r="CP32" s="657"/>
      <c r="CQ32" s="658"/>
      <c r="CR32" s="641">
        <v>400</v>
      </c>
      <c r="CS32" s="642"/>
      <c r="CT32" s="642"/>
      <c r="CU32" s="642"/>
      <c r="CV32" s="642"/>
      <c r="CW32" s="642"/>
      <c r="CX32" s="642"/>
      <c r="CY32" s="643"/>
      <c r="CZ32" s="646">
        <v>0</v>
      </c>
      <c r="DA32" s="674"/>
      <c r="DB32" s="674"/>
      <c r="DC32" s="679"/>
      <c r="DD32" s="650">
        <v>400</v>
      </c>
      <c r="DE32" s="642"/>
      <c r="DF32" s="642"/>
      <c r="DG32" s="642"/>
      <c r="DH32" s="642"/>
      <c r="DI32" s="642"/>
      <c r="DJ32" s="642"/>
      <c r="DK32" s="643"/>
      <c r="DL32" s="650">
        <v>400</v>
      </c>
      <c r="DM32" s="642"/>
      <c r="DN32" s="642"/>
      <c r="DO32" s="642"/>
      <c r="DP32" s="642"/>
      <c r="DQ32" s="642"/>
      <c r="DR32" s="642"/>
      <c r="DS32" s="642"/>
      <c r="DT32" s="642"/>
      <c r="DU32" s="642"/>
      <c r="DV32" s="643"/>
      <c r="DW32" s="646">
        <v>0</v>
      </c>
      <c r="DX32" s="674"/>
      <c r="DY32" s="674"/>
      <c r="DZ32" s="674"/>
      <c r="EA32" s="674"/>
      <c r="EB32" s="674"/>
      <c r="EC32" s="675"/>
    </row>
    <row r="33" spans="2:133" ht="11.25" customHeight="1" x14ac:dyDescent="0.15">
      <c r="B33" s="638" t="s">
        <v>316</v>
      </c>
      <c r="C33" s="639"/>
      <c r="D33" s="639"/>
      <c r="E33" s="639"/>
      <c r="F33" s="639"/>
      <c r="G33" s="639"/>
      <c r="H33" s="639"/>
      <c r="I33" s="639"/>
      <c r="J33" s="639"/>
      <c r="K33" s="639"/>
      <c r="L33" s="639"/>
      <c r="M33" s="639"/>
      <c r="N33" s="639"/>
      <c r="O33" s="639"/>
      <c r="P33" s="639"/>
      <c r="Q33" s="640"/>
      <c r="R33" s="641">
        <v>242993</v>
      </c>
      <c r="S33" s="642"/>
      <c r="T33" s="642"/>
      <c r="U33" s="642"/>
      <c r="V33" s="642"/>
      <c r="W33" s="642"/>
      <c r="X33" s="642"/>
      <c r="Y33" s="643"/>
      <c r="Z33" s="644">
        <v>2.4</v>
      </c>
      <c r="AA33" s="644"/>
      <c r="AB33" s="644"/>
      <c r="AC33" s="644"/>
      <c r="AD33" s="645" t="s">
        <v>231</v>
      </c>
      <c r="AE33" s="645"/>
      <c r="AF33" s="645"/>
      <c r="AG33" s="645"/>
      <c r="AH33" s="645"/>
      <c r="AI33" s="645"/>
      <c r="AJ33" s="645"/>
      <c r="AK33" s="645"/>
      <c r="AL33" s="646" t="s">
        <v>231</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5169822</v>
      </c>
      <c r="CS33" s="677"/>
      <c r="CT33" s="677"/>
      <c r="CU33" s="677"/>
      <c r="CV33" s="677"/>
      <c r="CW33" s="677"/>
      <c r="CX33" s="677"/>
      <c r="CY33" s="678"/>
      <c r="CZ33" s="646">
        <v>54.2</v>
      </c>
      <c r="DA33" s="674"/>
      <c r="DB33" s="674"/>
      <c r="DC33" s="679"/>
      <c r="DD33" s="650">
        <v>4142258</v>
      </c>
      <c r="DE33" s="677"/>
      <c r="DF33" s="677"/>
      <c r="DG33" s="677"/>
      <c r="DH33" s="677"/>
      <c r="DI33" s="677"/>
      <c r="DJ33" s="677"/>
      <c r="DK33" s="678"/>
      <c r="DL33" s="650">
        <v>2608639</v>
      </c>
      <c r="DM33" s="677"/>
      <c r="DN33" s="677"/>
      <c r="DO33" s="677"/>
      <c r="DP33" s="677"/>
      <c r="DQ33" s="677"/>
      <c r="DR33" s="677"/>
      <c r="DS33" s="677"/>
      <c r="DT33" s="677"/>
      <c r="DU33" s="677"/>
      <c r="DV33" s="678"/>
      <c r="DW33" s="646">
        <v>53.3</v>
      </c>
      <c r="DX33" s="674"/>
      <c r="DY33" s="674"/>
      <c r="DZ33" s="674"/>
      <c r="EA33" s="674"/>
      <c r="EB33" s="674"/>
      <c r="EC33" s="675"/>
    </row>
    <row r="34" spans="2:133" ht="11.25" customHeight="1" x14ac:dyDescent="0.15">
      <c r="B34" s="638" t="s">
        <v>318</v>
      </c>
      <c r="C34" s="639"/>
      <c r="D34" s="639"/>
      <c r="E34" s="639"/>
      <c r="F34" s="639"/>
      <c r="G34" s="639"/>
      <c r="H34" s="639"/>
      <c r="I34" s="639"/>
      <c r="J34" s="639"/>
      <c r="K34" s="639"/>
      <c r="L34" s="639"/>
      <c r="M34" s="639"/>
      <c r="N34" s="639"/>
      <c r="O34" s="639"/>
      <c r="P34" s="639"/>
      <c r="Q34" s="640"/>
      <c r="R34" s="641">
        <v>228970</v>
      </c>
      <c r="S34" s="642"/>
      <c r="T34" s="642"/>
      <c r="U34" s="642"/>
      <c r="V34" s="642"/>
      <c r="W34" s="642"/>
      <c r="X34" s="642"/>
      <c r="Y34" s="643"/>
      <c r="Z34" s="644">
        <v>2.2999999999999998</v>
      </c>
      <c r="AA34" s="644"/>
      <c r="AB34" s="644"/>
      <c r="AC34" s="644"/>
      <c r="AD34" s="645">
        <v>36917</v>
      </c>
      <c r="AE34" s="645"/>
      <c r="AF34" s="645"/>
      <c r="AG34" s="645"/>
      <c r="AH34" s="645"/>
      <c r="AI34" s="645"/>
      <c r="AJ34" s="645"/>
      <c r="AK34" s="645"/>
      <c r="AL34" s="646">
        <v>0.8</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1279971</v>
      </c>
      <c r="CS34" s="642"/>
      <c r="CT34" s="642"/>
      <c r="CU34" s="642"/>
      <c r="CV34" s="642"/>
      <c r="CW34" s="642"/>
      <c r="CX34" s="642"/>
      <c r="CY34" s="643"/>
      <c r="CZ34" s="646">
        <v>13.4</v>
      </c>
      <c r="DA34" s="674"/>
      <c r="DB34" s="674"/>
      <c r="DC34" s="679"/>
      <c r="DD34" s="650">
        <v>824128</v>
      </c>
      <c r="DE34" s="642"/>
      <c r="DF34" s="642"/>
      <c r="DG34" s="642"/>
      <c r="DH34" s="642"/>
      <c r="DI34" s="642"/>
      <c r="DJ34" s="642"/>
      <c r="DK34" s="643"/>
      <c r="DL34" s="650">
        <v>733447</v>
      </c>
      <c r="DM34" s="642"/>
      <c r="DN34" s="642"/>
      <c r="DO34" s="642"/>
      <c r="DP34" s="642"/>
      <c r="DQ34" s="642"/>
      <c r="DR34" s="642"/>
      <c r="DS34" s="642"/>
      <c r="DT34" s="642"/>
      <c r="DU34" s="642"/>
      <c r="DV34" s="643"/>
      <c r="DW34" s="646">
        <v>15</v>
      </c>
      <c r="DX34" s="674"/>
      <c r="DY34" s="674"/>
      <c r="DZ34" s="674"/>
      <c r="EA34" s="674"/>
      <c r="EB34" s="674"/>
      <c r="EC34" s="675"/>
    </row>
    <row r="35" spans="2:133" ht="11.25" customHeight="1" x14ac:dyDescent="0.15">
      <c r="B35" s="638" t="s">
        <v>322</v>
      </c>
      <c r="C35" s="639"/>
      <c r="D35" s="639"/>
      <c r="E35" s="639"/>
      <c r="F35" s="639"/>
      <c r="G35" s="639"/>
      <c r="H35" s="639"/>
      <c r="I35" s="639"/>
      <c r="J35" s="639"/>
      <c r="K35" s="639"/>
      <c r="L35" s="639"/>
      <c r="M35" s="639"/>
      <c r="N35" s="639"/>
      <c r="O35" s="639"/>
      <c r="P35" s="639"/>
      <c r="Q35" s="640"/>
      <c r="R35" s="641">
        <v>1006444</v>
      </c>
      <c r="S35" s="642"/>
      <c r="T35" s="642"/>
      <c r="U35" s="642"/>
      <c r="V35" s="642"/>
      <c r="W35" s="642"/>
      <c r="X35" s="642"/>
      <c r="Y35" s="643"/>
      <c r="Z35" s="644">
        <v>9.9</v>
      </c>
      <c r="AA35" s="644"/>
      <c r="AB35" s="644"/>
      <c r="AC35" s="644"/>
      <c r="AD35" s="645" t="s">
        <v>231</v>
      </c>
      <c r="AE35" s="645"/>
      <c r="AF35" s="645"/>
      <c r="AG35" s="645"/>
      <c r="AH35" s="645"/>
      <c r="AI35" s="645"/>
      <c r="AJ35" s="645"/>
      <c r="AK35" s="645"/>
      <c r="AL35" s="646" t="s">
        <v>231</v>
      </c>
      <c r="AM35" s="647"/>
      <c r="AN35" s="647"/>
      <c r="AO35" s="648"/>
      <c r="AP35" s="234"/>
      <c r="AQ35" s="714" t="s">
        <v>323</v>
      </c>
      <c r="AR35" s="715"/>
      <c r="AS35" s="715"/>
      <c r="AT35" s="715"/>
      <c r="AU35" s="715"/>
      <c r="AV35" s="715"/>
      <c r="AW35" s="715"/>
      <c r="AX35" s="715"/>
      <c r="AY35" s="716"/>
      <c r="AZ35" s="630">
        <v>2480839</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60030</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83229</v>
      </c>
      <c r="CS35" s="677"/>
      <c r="CT35" s="677"/>
      <c r="CU35" s="677"/>
      <c r="CV35" s="677"/>
      <c r="CW35" s="677"/>
      <c r="CX35" s="677"/>
      <c r="CY35" s="678"/>
      <c r="CZ35" s="646">
        <v>0.9</v>
      </c>
      <c r="DA35" s="674"/>
      <c r="DB35" s="674"/>
      <c r="DC35" s="679"/>
      <c r="DD35" s="650">
        <v>61605</v>
      </c>
      <c r="DE35" s="677"/>
      <c r="DF35" s="677"/>
      <c r="DG35" s="677"/>
      <c r="DH35" s="677"/>
      <c r="DI35" s="677"/>
      <c r="DJ35" s="677"/>
      <c r="DK35" s="678"/>
      <c r="DL35" s="650">
        <v>60254</v>
      </c>
      <c r="DM35" s="677"/>
      <c r="DN35" s="677"/>
      <c r="DO35" s="677"/>
      <c r="DP35" s="677"/>
      <c r="DQ35" s="677"/>
      <c r="DR35" s="677"/>
      <c r="DS35" s="677"/>
      <c r="DT35" s="677"/>
      <c r="DU35" s="677"/>
      <c r="DV35" s="678"/>
      <c r="DW35" s="646">
        <v>1.2</v>
      </c>
      <c r="DX35" s="674"/>
      <c r="DY35" s="674"/>
      <c r="DZ35" s="674"/>
      <c r="EA35" s="674"/>
      <c r="EB35" s="674"/>
      <c r="EC35" s="675"/>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231</v>
      </c>
      <c r="S36" s="642"/>
      <c r="T36" s="642"/>
      <c r="U36" s="642"/>
      <c r="V36" s="642"/>
      <c r="W36" s="642"/>
      <c r="X36" s="642"/>
      <c r="Y36" s="643"/>
      <c r="Z36" s="644" t="s">
        <v>231</v>
      </c>
      <c r="AA36" s="644"/>
      <c r="AB36" s="644"/>
      <c r="AC36" s="644"/>
      <c r="AD36" s="645" t="s">
        <v>231</v>
      </c>
      <c r="AE36" s="645"/>
      <c r="AF36" s="645"/>
      <c r="AG36" s="645"/>
      <c r="AH36" s="645"/>
      <c r="AI36" s="645"/>
      <c r="AJ36" s="645"/>
      <c r="AK36" s="645"/>
      <c r="AL36" s="646" t="s">
        <v>242</v>
      </c>
      <c r="AM36" s="647"/>
      <c r="AN36" s="647"/>
      <c r="AO36" s="648"/>
      <c r="AQ36" s="718" t="s">
        <v>327</v>
      </c>
      <c r="AR36" s="719"/>
      <c r="AS36" s="719"/>
      <c r="AT36" s="719"/>
      <c r="AU36" s="719"/>
      <c r="AV36" s="719"/>
      <c r="AW36" s="719"/>
      <c r="AX36" s="719"/>
      <c r="AY36" s="720"/>
      <c r="AZ36" s="641">
        <v>1479431</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41212</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1668456</v>
      </c>
      <c r="CS36" s="642"/>
      <c r="CT36" s="642"/>
      <c r="CU36" s="642"/>
      <c r="CV36" s="642"/>
      <c r="CW36" s="642"/>
      <c r="CX36" s="642"/>
      <c r="CY36" s="643"/>
      <c r="CZ36" s="646">
        <v>17.5</v>
      </c>
      <c r="DA36" s="674"/>
      <c r="DB36" s="674"/>
      <c r="DC36" s="679"/>
      <c r="DD36" s="650">
        <v>1342004</v>
      </c>
      <c r="DE36" s="642"/>
      <c r="DF36" s="642"/>
      <c r="DG36" s="642"/>
      <c r="DH36" s="642"/>
      <c r="DI36" s="642"/>
      <c r="DJ36" s="642"/>
      <c r="DK36" s="643"/>
      <c r="DL36" s="650">
        <v>1210080</v>
      </c>
      <c r="DM36" s="642"/>
      <c r="DN36" s="642"/>
      <c r="DO36" s="642"/>
      <c r="DP36" s="642"/>
      <c r="DQ36" s="642"/>
      <c r="DR36" s="642"/>
      <c r="DS36" s="642"/>
      <c r="DT36" s="642"/>
      <c r="DU36" s="642"/>
      <c r="DV36" s="643"/>
      <c r="DW36" s="646">
        <v>24.7</v>
      </c>
      <c r="DX36" s="674"/>
      <c r="DY36" s="674"/>
      <c r="DZ36" s="674"/>
      <c r="EA36" s="674"/>
      <c r="EB36" s="674"/>
      <c r="EC36" s="675"/>
    </row>
    <row r="37" spans="2:133" ht="11.25" customHeight="1" x14ac:dyDescent="0.15">
      <c r="B37" s="638" t="s">
        <v>330</v>
      </c>
      <c r="C37" s="639"/>
      <c r="D37" s="639"/>
      <c r="E37" s="639"/>
      <c r="F37" s="639"/>
      <c r="G37" s="639"/>
      <c r="H37" s="639"/>
      <c r="I37" s="639"/>
      <c r="J37" s="639"/>
      <c r="K37" s="639"/>
      <c r="L37" s="639"/>
      <c r="M37" s="639"/>
      <c r="N37" s="639"/>
      <c r="O37" s="639"/>
      <c r="P37" s="639"/>
      <c r="Q37" s="640"/>
      <c r="R37" s="641">
        <v>255844</v>
      </c>
      <c r="S37" s="642"/>
      <c r="T37" s="642"/>
      <c r="U37" s="642"/>
      <c r="V37" s="642"/>
      <c r="W37" s="642"/>
      <c r="X37" s="642"/>
      <c r="Y37" s="643"/>
      <c r="Z37" s="644">
        <v>2.5</v>
      </c>
      <c r="AA37" s="644"/>
      <c r="AB37" s="644"/>
      <c r="AC37" s="644"/>
      <c r="AD37" s="645" t="s">
        <v>231</v>
      </c>
      <c r="AE37" s="645"/>
      <c r="AF37" s="645"/>
      <c r="AG37" s="645"/>
      <c r="AH37" s="645"/>
      <c r="AI37" s="645"/>
      <c r="AJ37" s="645"/>
      <c r="AK37" s="645"/>
      <c r="AL37" s="646" t="s">
        <v>231</v>
      </c>
      <c r="AM37" s="647"/>
      <c r="AN37" s="647"/>
      <c r="AO37" s="648"/>
      <c r="AQ37" s="718" t="s">
        <v>331</v>
      </c>
      <c r="AR37" s="719"/>
      <c r="AS37" s="719"/>
      <c r="AT37" s="719"/>
      <c r="AU37" s="719"/>
      <c r="AV37" s="719"/>
      <c r="AW37" s="719"/>
      <c r="AX37" s="719"/>
      <c r="AY37" s="720"/>
      <c r="AZ37" s="641">
        <v>245800</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2020</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353234</v>
      </c>
      <c r="CS37" s="677"/>
      <c r="CT37" s="677"/>
      <c r="CU37" s="677"/>
      <c r="CV37" s="677"/>
      <c r="CW37" s="677"/>
      <c r="CX37" s="677"/>
      <c r="CY37" s="678"/>
      <c r="CZ37" s="646">
        <v>3.7</v>
      </c>
      <c r="DA37" s="674"/>
      <c r="DB37" s="674"/>
      <c r="DC37" s="679"/>
      <c r="DD37" s="650">
        <v>320234</v>
      </c>
      <c r="DE37" s="677"/>
      <c r="DF37" s="677"/>
      <c r="DG37" s="677"/>
      <c r="DH37" s="677"/>
      <c r="DI37" s="677"/>
      <c r="DJ37" s="677"/>
      <c r="DK37" s="678"/>
      <c r="DL37" s="650">
        <v>307770</v>
      </c>
      <c r="DM37" s="677"/>
      <c r="DN37" s="677"/>
      <c r="DO37" s="677"/>
      <c r="DP37" s="677"/>
      <c r="DQ37" s="677"/>
      <c r="DR37" s="677"/>
      <c r="DS37" s="677"/>
      <c r="DT37" s="677"/>
      <c r="DU37" s="677"/>
      <c r="DV37" s="678"/>
      <c r="DW37" s="646">
        <v>6.3</v>
      </c>
      <c r="DX37" s="674"/>
      <c r="DY37" s="674"/>
      <c r="DZ37" s="674"/>
      <c r="EA37" s="674"/>
      <c r="EB37" s="674"/>
      <c r="EC37" s="675"/>
    </row>
    <row r="38" spans="2:133" ht="11.25" customHeight="1" x14ac:dyDescent="0.15">
      <c r="B38" s="686" t="s">
        <v>334</v>
      </c>
      <c r="C38" s="687"/>
      <c r="D38" s="687"/>
      <c r="E38" s="687"/>
      <c r="F38" s="687"/>
      <c r="G38" s="687"/>
      <c r="H38" s="687"/>
      <c r="I38" s="687"/>
      <c r="J38" s="687"/>
      <c r="K38" s="687"/>
      <c r="L38" s="687"/>
      <c r="M38" s="687"/>
      <c r="N38" s="687"/>
      <c r="O38" s="687"/>
      <c r="P38" s="687"/>
      <c r="Q38" s="688"/>
      <c r="R38" s="721">
        <v>10144693</v>
      </c>
      <c r="S38" s="722"/>
      <c r="T38" s="722"/>
      <c r="U38" s="722"/>
      <c r="V38" s="722"/>
      <c r="W38" s="722"/>
      <c r="X38" s="722"/>
      <c r="Y38" s="723"/>
      <c r="Z38" s="724">
        <v>100</v>
      </c>
      <c r="AA38" s="724"/>
      <c r="AB38" s="724"/>
      <c r="AC38" s="724"/>
      <c r="AD38" s="725">
        <v>4642849</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v>30830</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3252</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711084</v>
      </c>
      <c r="CS38" s="642"/>
      <c r="CT38" s="642"/>
      <c r="CU38" s="642"/>
      <c r="CV38" s="642"/>
      <c r="CW38" s="642"/>
      <c r="CX38" s="642"/>
      <c r="CY38" s="643"/>
      <c r="CZ38" s="646">
        <v>7.5</v>
      </c>
      <c r="DA38" s="674"/>
      <c r="DB38" s="674"/>
      <c r="DC38" s="679"/>
      <c r="DD38" s="650">
        <v>617054</v>
      </c>
      <c r="DE38" s="642"/>
      <c r="DF38" s="642"/>
      <c r="DG38" s="642"/>
      <c r="DH38" s="642"/>
      <c r="DI38" s="642"/>
      <c r="DJ38" s="642"/>
      <c r="DK38" s="643"/>
      <c r="DL38" s="650">
        <v>604858</v>
      </c>
      <c r="DM38" s="642"/>
      <c r="DN38" s="642"/>
      <c r="DO38" s="642"/>
      <c r="DP38" s="642"/>
      <c r="DQ38" s="642"/>
      <c r="DR38" s="642"/>
      <c r="DS38" s="642"/>
      <c r="DT38" s="642"/>
      <c r="DU38" s="642"/>
      <c r="DV38" s="643"/>
      <c r="DW38" s="646">
        <v>12.3</v>
      </c>
      <c r="DX38" s="674"/>
      <c r="DY38" s="674"/>
      <c r="DZ38" s="674"/>
      <c r="EA38" s="674"/>
      <c r="EB38" s="674"/>
      <c r="EC38" s="675"/>
    </row>
    <row r="39" spans="2:133" ht="11.25" customHeight="1" x14ac:dyDescent="0.15">
      <c r="AQ39" s="718" t="s">
        <v>338</v>
      </c>
      <c r="AR39" s="719"/>
      <c r="AS39" s="719"/>
      <c r="AT39" s="719"/>
      <c r="AU39" s="719"/>
      <c r="AV39" s="719"/>
      <c r="AW39" s="719"/>
      <c r="AX39" s="719"/>
      <c r="AY39" s="720"/>
      <c r="AZ39" s="641">
        <v>13694</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77</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312023</v>
      </c>
      <c r="CS39" s="677"/>
      <c r="CT39" s="677"/>
      <c r="CU39" s="677"/>
      <c r="CV39" s="677"/>
      <c r="CW39" s="677"/>
      <c r="CX39" s="677"/>
      <c r="CY39" s="678"/>
      <c r="CZ39" s="646">
        <v>3.3</v>
      </c>
      <c r="DA39" s="674"/>
      <c r="DB39" s="674"/>
      <c r="DC39" s="679"/>
      <c r="DD39" s="650">
        <v>205594</v>
      </c>
      <c r="DE39" s="677"/>
      <c r="DF39" s="677"/>
      <c r="DG39" s="677"/>
      <c r="DH39" s="677"/>
      <c r="DI39" s="677"/>
      <c r="DJ39" s="677"/>
      <c r="DK39" s="678"/>
      <c r="DL39" s="650" t="s">
        <v>231</v>
      </c>
      <c r="DM39" s="677"/>
      <c r="DN39" s="677"/>
      <c r="DO39" s="677"/>
      <c r="DP39" s="677"/>
      <c r="DQ39" s="677"/>
      <c r="DR39" s="677"/>
      <c r="DS39" s="677"/>
      <c r="DT39" s="677"/>
      <c r="DU39" s="677"/>
      <c r="DV39" s="678"/>
      <c r="DW39" s="646" t="s">
        <v>242</v>
      </c>
      <c r="DX39" s="674"/>
      <c r="DY39" s="674"/>
      <c r="DZ39" s="674"/>
      <c r="EA39" s="674"/>
      <c r="EB39" s="674"/>
      <c r="EC39" s="675"/>
    </row>
    <row r="40" spans="2:133" ht="11.25" customHeight="1" x14ac:dyDescent="0.15">
      <c r="AQ40" s="718" t="s">
        <v>342</v>
      </c>
      <c r="AR40" s="719"/>
      <c r="AS40" s="719"/>
      <c r="AT40" s="719"/>
      <c r="AU40" s="719"/>
      <c r="AV40" s="719"/>
      <c r="AW40" s="719"/>
      <c r="AX40" s="719"/>
      <c r="AY40" s="720"/>
      <c r="AZ40" s="641">
        <v>135876</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v>1</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1115059</v>
      </c>
      <c r="CS40" s="642"/>
      <c r="CT40" s="642"/>
      <c r="CU40" s="642"/>
      <c r="CV40" s="642"/>
      <c r="CW40" s="642"/>
      <c r="CX40" s="642"/>
      <c r="CY40" s="643"/>
      <c r="CZ40" s="646">
        <v>11.7</v>
      </c>
      <c r="DA40" s="674"/>
      <c r="DB40" s="674"/>
      <c r="DC40" s="679"/>
      <c r="DD40" s="650">
        <v>1091873</v>
      </c>
      <c r="DE40" s="642"/>
      <c r="DF40" s="642"/>
      <c r="DG40" s="642"/>
      <c r="DH40" s="642"/>
      <c r="DI40" s="642"/>
      <c r="DJ40" s="642"/>
      <c r="DK40" s="643"/>
      <c r="DL40" s="650" t="s">
        <v>242</v>
      </c>
      <c r="DM40" s="642"/>
      <c r="DN40" s="642"/>
      <c r="DO40" s="642"/>
      <c r="DP40" s="642"/>
      <c r="DQ40" s="642"/>
      <c r="DR40" s="642"/>
      <c r="DS40" s="642"/>
      <c r="DT40" s="642"/>
      <c r="DU40" s="642"/>
      <c r="DV40" s="643"/>
      <c r="DW40" s="646" t="s">
        <v>231</v>
      </c>
      <c r="DX40" s="674"/>
      <c r="DY40" s="674"/>
      <c r="DZ40" s="674"/>
      <c r="EA40" s="674"/>
      <c r="EB40" s="674"/>
      <c r="EC40" s="675"/>
    </row>
    <row r="41" spans="2:133" ht="11.25" customHeight="1" x14ac:dyDescent="0.15">
      <c r="AQ41" s="728" t="s">
        <v>345</v>
      </c>
      <c r="AR41" s="729"/>
      <c r="AS41" s="729"/>
      <c r="AT41" s="729"/>
      <c r="AU41" s="729"/>
      <c r="AV41" s="729"/>
      <c r="AW41" s="729"/>
      <c r="AX41" s="729"/>
      <c r="AY41" s="730"/>
      <c r="AZ41" s="721">
        <v>575208</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398</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242</v>
      </c>
      <c r="CS41" s="677"/>
      <c r="CT41" s="677"/>
      <c r="CU41" s="677"/>
      <c r="CV41" s="677"/>
      <c r="CW41" s="677"/>
      <c r="CX41" s="677"/>
      <c r="CY41" s="678"/>
      <c r="CZ41" s="646" t="s">
        <v>242</v>
      </c>
      <c r="DA41" s="674"/>
      <c r="DB41" s="674"/>
      <c r="DC41" s="679"/>
      <c r="DD41" s="650" t="s">
        <v>242</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1625640</v>
      </c>
      <c r="CS42" s="642"/>
      <c r="CT42" s="642"/>
      <c r="CU42" s="642"/>
      <c r="CV42" s="642"/>
      <c r="CW42" s="642"/>
      <c r="CX42" s="642"/>
      <c r="CY42" s="643"/>
      <c r="CZ42" s="646">
        <v>17.100000000000001</v>
      </c>
      <c r="DA42" s="647"/>
      <c r="DB42" s="647"/>
      <c r="DC42" s="742"/>
      <c r="DD42" s="650">
        <v>355201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22543</v>
      </c>
      <c r="CS43" s="677"/>
      <c r="CT43" s="677"/>
      <c r="CU43" s="677"/>
      <c r="CV43" s="677"/>
      <c r="CW43" s="677"/>
      <c r="CX43" s="677"/>
      <c r="CY43" s="678"/>
      <c r="CZ43" s="646">
        <v>0.2</v>
      </c>
      <c r="DA43" s="674"/>
      <c r="DB43" s="674"/>
      <c r="DC43" s="679"/>
      <c r="DD43" s="650">
        <v>18300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352</v>
      </c>
      <c r="CD44" s="753" t="s">
        <v>304</v>
      </c>
      <c r="CE44" s="754"/>
      <c r="CF44" s="638" t="s">
        <v>353</v>
      </c>
      <c r="CG44" s="639"/>
      <c r="CH44" s="639"/>
      <c r="CI44" s="639"/>
      <c r="CJ44" s="639"/>
      <c r="CK44" s="639"/>
      <c r="CL44" s="639"/>
      <c r="CM44" s="639"/>
      <c r="CN44" s="639"/>
      <c r="CO44" s="639"/>
      <c r="CP44" s="639"/>
      <c r="CQ44" s="640"/>
      <c r="CR44" s="641">
        <v>1097117</v>
      </c>
      <c r="CS44" s="642"/>
      <c r="CT44" s="642"/>
      <c r="CU44" s="642"/>
      <c r="CV44" s="642"/>
      <c r="CW44" s="642"/>
      <c r="CX44" s="642"/>
      <c r="CY44" s="643"/>
      <c r="CZ44" s="646">
        <v>11.5</v>
      </c>
      <c r="DA44" s="647"/>
      <c r="DB44" s="647"/>
      <c r="DC44" s="742"/>
      <c r="DD44" s="650">
        <v>209693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354</v>
      </c>
      <c r="CG45" s="639"/>
      <c r="CH45" s="639"/>
      <c r="CI45" s="639"/>
      <c r="CJ45" s="639"/>
      <c r="CK45" s="639"/>
      <c r="CL45" s="639"/>
      <c r="CM45" s="639"/>
      <c r="CN45" s="639"/>
      <c r="CO45" s="639"/>
      <c r="CP45" s="639"/>
      <c r="CQ45" s="640"/>
      <c r="CR45" s="641">
        <v>353619</v>
      </c>
      <c r="CS45" s="677"/>
      <c r="CT45" s="677"/>
      <c r="CU45" s="677"/>
      <c r="CV45" s="677"/>
      <c r="CW45" s="677"/>
      <c r="CX45" s="677"/>
      <c r="CY45" s="678"/>
      <c r="CZ45" s="646">
        <v>3.7</v>
      </c>
      <c r="DA45" s="674"/>
      <c r="DB45" s="674"/>
      <c r="DC45" s="679"/>
      <c r="DD45" s="650">
        <v>22165</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355</v>
      </c>
      <c r="CG46" s="639"/>
      <c r="CH46" s="639"/>
      <c r="CI46" s="639"/>
      <c r="CJ46" s="639"/>
      <c r="CK46" s="639"/>
      <c r="CL46" s="639"/>
      <c r="CM46" s="639"/>
      <c r="CN46" s="639"/>
      <c r="CO46" s="639"/>
      <c r="CP46" s="639"/>
      <c r="CQ46" s="640"/>
      <c r="CR46" s="641">
        <v>699713</v>
      </c>
      <c r="CS46" s="642"/>
      <c r="CT46" s="642"/>
      <c r="CU46" s="642"/>
      <c r="CV46" s="642"/>
      <c r="CW46" s="642"/>
      <c r="CX46" s="642"/>
      <c r="CY46" s="643"/>
      <c r="CZ46" s="646">
        <v>7.3</v>
      </c>
      <c r="DA46" s="647"/>
      <c r="DB46" s="647"/>
      <c r="DC46" s="742"/>
      <c r="DD46" s="650">
        <v>163767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356</v>
      </c>
      <c r="CG47" s="639"/>
      <c r="CH47" s="639"/>
      <c r="CI47" s="639"/>
      <c r="CJ47" s="639"/>
      <c r="CK47" s="639"/>
      <c r="CL47" s="639"/>
      <c r="CM47" s="639"/>
      <c r="CN47" s="639"/>
      <c r="CO47" s="639"/>
      <c r="CP47" s="639"/>
      <c r="CQ47" s="640"/>
      <c r="CR47" s="641">
        <v>528523</v>
      </c>
      <c r="CS47" s="677"/>
      <c r="CT47" s="677"/>
      <c r="CU47" s="677"/>
      <c r="CV47" s="677"/>
      <c r="CW47" s="677"/>
      <c r="CX47" s="677"/>
      <c r="CY47" s="678"/>
      <c r="CZ47" s="646">
        <v>5.5</v>
      </c>
      <c r="DA47" s="674"/>
      <c r="DB47" s="674"/>
      <c r="DC47" s="679"/>
      <c r="DD47" s="650">
        <v>145508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357</v>
      </c>
      <c r="CG48" s="639"/>
      <c r="CH48" s="639"/>
      <c r="CI48" s="639"/>
      <c r="CJ48" s="639"/>
      <c r="CK48" s="639"/>
      <c r="CL48" s="639"/>
      <c r="CM48" s="639"/>
      <c r="CN48" s="639"/>
      <c r="CO48" s="639"/>
      <c r="CP48" s="639"/>
      <c r="CQ48" s="640"/>
      <c r="CR48" s="641" t="s">
        <v>242</v>
      </c>
      <c r="CS48" s="642"/>
      <c r="CT48" s="642"/>
      <c r="CU48" s="642"/>
      <c r="CV48" s="642"/>
      <c r="CW48" s="642"/>
      <c r="CX48" s="642"/>
      <c r="CY48" s="643"/>
      <c r="CZ48" s="646" t="s">
        <v>231</v>
      </c>
      <c r="DA48" s="647"/>
      <c r="DB48" s="647"/>
      <c r="DC48" s="742"/>
      <c r="DD48" s="650" t="s">
        <v>242</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358</v>
      </c>
      <c r="CE49" s="687"/>
      <c r="CF49" s="687"/>
      <c r="CG49" s="687"/>
      <c r="CH49" s="687"/>
      <c r="CI49" s="687"/>
      <c r="CJ49" s="687"/>
      <c r="CK49" s="687"/>
      <c r="CL49" s="687"/>
      <c r="CM49" s="687"/>
      <c r="CN49" s="687"/>
      <c r="CO49" s="687"/>
      <c r="CP49" s="687"/>
      <c r="CQ49" s="688"/>
      <c r="CR49" s="721">
        <v>9534488</v>
      </c>
      <c r="CS49" s="711"/>
      <c r="CT49" s="711"/>
      <c r="CU49" s="711"/>
      <c r="CV49" s="711"/>
      <c r="CW49" s="711"/>
      <c r="CX49" s="711"/>
      <c r="CY49" s="743"/>
      <c r="CZ49" s="726">
        <v>100</v>
      </c>
      <c r="DA49" s="744"/>
      <c r="DB49" s="744"/>
      <c r="DC49" s="745"/>
      <c r="DD49" s="746">
        <v>6484847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s/Z+6saNdUb1oOFywx4wy3cruC8YyYp06359jl3fZe+e5GOFnUUziJZFPqSYjy6p5ZiCmFF/ud7jZ5u/wSQWiw==" saltValue="bnnkIv2NDtyZ7FpqckDsy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381</v>
      </c>
      <c r="C7" s="774"/>
      <c r="D7" s="774"/>
      <c r="E7" s="774"/>
      <c r="F7" s="774"/>
      <c r="G7" s="774"/>
      <c r="H7" s="774"/>
      <c r="I7" s="774"/>
      <c r="J7" s="774"/>
      <c r="K7" s="774"/>
      <c r="L7" s="774"/>
      <c r="M7" s="774"/>
      <c r="N7" s="774"/>
      <c r="O7" s="774"/>
      <c r="P7" s="775"/>
      <c r="Q7" s="776">
        <v>10140</v>
      </c>
      <c r="R7" s="777"/>
      <c r="S7" s="777"/>
      <c r="T7" s="777"/>
      <c r="U7" s="777"/>
      <c r="V7" s="777">
        <v>9536</v>
      </c>
      <c r="W7" s="777"/>
      <c r="X7" s="777"/>
      <c r="Y7" s="777"/>
      <c r="Z7" s="777"/>
      <c r="AA7" s="777">
        <v>604</v>
      </c>
      <c r="AB7" s="777"/>
      <c r="AC7" s="777"/>
      <c r="AD7" s="777"/>
      <c r="AE7" s="778"/>
      <c r="AF7" s="779">
        <v>507</v>
      </c>
      <c r="AG7" s="780"/>
      <c r="AH7" s="780"/>
      <c r="AI7" s="780"/>
      <c r="AJ7" s="781"/>
      <c r="AK7" s="816">
        <v>5</v>
      </c>
      <c r="AL7" s="817"/>
      <c r="AM7" s="817"/>
      <c r="AN7" s="817"/>
      <c r="AO7" s="817"/>
      <c r="AP7" s="817">
        <v>9712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593</v>
      </c>
      <c r="BS7" s="820" t="s">
        <v>594</v>
      </c>
      <c r="BT7" s="821"/>
      <c r="BU7" s="821"/>
      <c r="BV7" s="821"/>
      <c r="BW7" s="821"/>
      <c r="BX7" s="821"/>
      <c r="BY7" s="821"/>
      <c r="BZ7" s="821"/>
      <c r="CA7" s="821"/>
      <c r="CB7" s="821"/>
      <c r="CC7" s="821"/>
      <c r="CD7" s="821"/>
      <c r="CE7" s="821"/>
      <c r="CF7" s="821"/>
      <c r="CG7" s="822"/>
      <c r="CH7" s="813">
        <v>3</v>
      </c>
      <c r="CI7" s="814"/>
      <c r="CJ7" s="814"/>
      <c r="CK7" s="814"/>
      <c r="CL7" s="815"/>
      <c r="CM7" s="813">
        <v>382</v>
      </c>
      <c r="CN7" s="814"/>
      <c r="CO7" s="814"/>
      <c r="CP7" s="814"/>
      <c r="CQ7" s="815"/>
      <c r="CR7" s="813">
        <v>10</v>
      </c>
      <c r="CS7" s="814"/>
      <c r="CT7" s="814"/>
      <c r="CU7" s="814"/>
      <c r="CV7" s="815"/>
      <c r="CW7" s="813" t="s">
        <v>516</v>
      </c>
      <c r="CX7" s="814"/>
      <c r="CY7" s="814"/>
      <c r="CZ7" s="814"/>
      <c r="DA7" s="815"/>
      <c r="DB7" s="813" t="s">
        <v>516</v>
      </c>
      <c r="DC7" s="814"/>
      <c r="DD7" s="814"/>
      <c r="DE7" s="814"/>
      <c r="DF7" s="815"/>
      <c r="DG7" s="813" t="s">
        <v>516</v>
      </c>
      <c r="DH7" s="814"/>
      <c r="DI7" s="814"/>
      <c r="DJ7" s="814"/>
      <c r="DK7" s="815"/>
      <c r="DL7" s="813" t="s">
        <v>516</v>
      </c>
      <c r="DM7" s="814"/>
      <c r="DN7" s="814"/>
      <c r="DO7" s="814"/>
      <c r="DP7" s="815"/>
      <c r="DQ7" s="813" t="s">
        <v>516</v>
      </c>
      <c r="DR7" s="814"/>
      <c r="DS7" s="814"/>
      <c r="DT7" s="814"/>
      <c r="DU7" s="815"/>
      <c r="DV7" s="794"/>
      <c r="DW7" s="795"/>
      <c r="DX7" s="795"/>
      <c r="DY7" s="795"/>
      <c r="DZ7" s="796"/>
      <c r="EA7" s="254"/>
    </row>
    <row r="8" spans="1:131" s="255" customFormat="1" ht="26.25" customHeight="1" x14ac:dyDescent="0.15">
      <c r="A8" s="261">
        <v>2</v>
      </c>
      <c r="B8" s="797" t="s">
        <v>382</v>
      </c>
      <c r="C8" s="798"/>
      <c r="D8" s="798"/>
      <c r="E8" s="798"/>
      <c r="F8" s="798"/>
      <c r="G8" s="798"/>
      <c r="H8" s="798"/>
      <c r="I8" s="798"/>
      <c r="J8" s="798"/>
      <c r="K8" s="798"/>
      <c r="L8" s="798"/>
      <c r="M8" s="798"/>
      <c r="N8" s="798"/>
      <c r="O8" s="798"/>
      <c r="P8" s="799"/>
      <c r="Q8" s="800">
        <v>13</v>
      </c>
      <c r="R8" s="801"/>
      <c r="S8" s="801"/>
      <c r="T8" s="801"/>
      <c r="U8" s="801"/>
      <c r="V8" s="801">
        <v>6</v>
      </c>
      <c r="W8" s="801"/>
      <c r="X8" s="801"/>
      <c r="Y8" s="801"/>
      <c r="Z8" s="801"/>
      <c r="AA8" s="801">
        <v>7</v>
      </c>
      <c r="AB8" s="801"/>
      <c r="AC8" s="801"/>
      <c r="AD8" s="801"/>
      <c r="AE8" s="802"/>
      <c r="AF8" s="803">
        <v>7</v>
      </c>
      <c r="AG8" s="804"/>
      <c r="AH8" s="804"/>
      <c r="AI8" s="804"/>
      <c r="AJ8" s="805"/>
      <c r="AK8" s="806">
        <v>1692</v>
      </c>
      <c r="AL8" s="807"/>
      <c r="AM8" s="807"/>
      <c r="AN8" s="807"/>
      <c r="AO8" s="807"/>
      <c r="AP8" s="807">
        <v>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384</v>
      </c>
      <c r="B23" s="832" t="s">
        <v>385</v>
      </c>
      <c r="C23" s="833"/>
      <c r="D23" s="833"/>
      <c r="E23" s="833"/>
      <c r="F23" s="833"/>
      <c r="G23" s="833"/>
      <c r="H23" s="833"/>
      <c r="I23" s="833"/>
      <c r="J23" s="833"/>
      <c r="K23" s="833"/>
      <c r="L23" s="833"/>
      <c r="M23" s="833"/>
      <c r="N23" s="833"/>
      <c r="O23" s="833"/>
      <c r="P23" s="834"/>
      <c r="Q23" s="835">
        <v>10145</v>
      </c>
      <c r="R23" s="836"/>
      <c r="S23" s="836"/>
      <c r="T23" s="836"/>
      <c r="U23" s="836"/>
      <c r="V23" s="836">
        <v>9534</v>
      </c>
      <c r="W23" s="836"/>
      <c r="X23" s="836"/>
      <c r="Y23" s="836"/>
      <c r="Z23" s="836"/>
      <c r="AA23" s="836">
        <v>610</v>
      </c>
      <c r="AB23" s="836"/>
      <c r="AC23" s="836"/>
      <c r="AD23" s="836"/>
      <c r="AE23" s="837"/>
      <c r="AF23" s="838">
        <v>514</v>
      </c>
      <c r="AG23" s="836"/>
      <c r="AH23" s="836"/>
      <c r="AI23" s="836"/>
      <c r="AJ23" s="839"/>
      <c r="AK23" s="840"/>
      <c r="AL23" s="841"/>
      <c r="AM23" s="841"/>
      <c r="AN23" s="841"/>
      <c r="AO23" s="841"/>
      <c r="AP23" s="836">
        <v>9712</v>
      </c>
      <c r="AQ23" s="836"/>
      <c r="AR23" s="836"/>
      <c r="AS23" s="836"/>
      <c r="AT23" s="836"/>
      <c r="AU23" s="842"/>
      <c r="AV23" s="842"/>
      <c r="AW23" s="842"/>
      <c r="AX23" s="842"/>
      <c r="AY23" s="843"/>
      <c r="AZ23" s="851" t="s">
        <v>231</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364</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396</v>
      </c>
      <c r="C28" s="774"/>
      <c r="D28" s="774"/>
      <c r="E28" s="774"/>
      <c r="F28" s="774"/>
      <c r="G28" s="774"/>
      <c r="H28" s="774"/>
      <c r="I28" s="774"/>
      <c r="J28" s="774"/>
      <c r="K28" s="774"/>
      <c r="L28" s="774"/>
      <c r="M28" s="774"/>
      <c r="N28" s="774"/>
      <c r="O28" s="774"/>
      <c r="P28" s="775"/>
      <c r="Q28" s="864">
        <v>1767</v>
      </c>
      <c r="R28" s="865"/>
      <c r="S28" s="865"/>
      <c r="T28" s="865"/>
      <c r="U28" s="865"/>
      <c r="V28" s="865">
        <v>1707</v>
      </c>
      <c r="W28" s="865"/>
      <c r="X28" s="865"/>
      <c r="Y28" s="865"/>
      <c r="Z28" s="865"/>
      <c r="AA28" s="865">
        <v>60</v>
      </c>
      <c r="AB28" s="865"/>
      <c r="AC28" s="865"/>
      <c r="AD28" s="865"/>
      <c r="AE28" s="866"/>
      <c r="AF28" s="867">
        <v>60</v>
      </c>
      <c r="AG28" s="865"/>
      <c r="AH28" s="865"/>
      <c r="AI28" s="865"/>
      <c r="AJ28" s="868"/>
      <c r="AK28" s="869">
        <v>136</v>
      </c>
      <c r="AL28" s="860"/>
      <c r="AM28" s="860"/>
      <c r="AN28" s="860"/>
      <c r="AO28" s="860"/>
      <c r="AP28" s="860" t="s">
        <v>516</v>
      </c>
      <c r="AQ28" s="860"/>
      <c r="AR28" s="860"/>
      <c r="AS28" s="860"/>
      <c r="AT28" s="860"/>
      <c r="AU28" s="860" t="s">
        <v>516</v>
      </c>
      <c r="AV28" s="860"/>
      <c r="AW28" s="860"/>
      <c r="AX28" s="860"/>
      <c r="AY28" s="860"/>
      <c r="AZ28" s="861" t="s">
        <v>516</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397</v>
      </c>
      <c r="C29" s="798"/>
      <c r="D29" s="798"/>
      <c r="E29" s="798"/>
      <c r="F29" s="798"/>
      <c r="G29" s="798"/>
      <c r="H29" s="798"/>
      <c r="I29" s="798"/>
      <c r="J29" s="798"/>
      <c r="K29" s="798"/>
      <c r="L29" s="798"/>
      <c r="M29" s="798"/>
      <c r="N29" s="798"/>
      <c r="O29" s="798"/>
      <c r="P29" s="799"/>
      <c r="Q29" s="800">
        <v>1927</v>
      </c>
      <c r="R29" s="801"/>
      <c r="S29" s="801"/>
      <c r="T29" s="801"/>
      <c r="U29" s="801"/>
      <c r="V29" s="801">
        <v>1893</v>
      </c>
      <c r="W29" s="801"/>
      <c r="X29" s="801"/>
      <c r="Y29" s="801"/>
      <c r="Z29" s="801"/>
      <c r="AA29" s="801">
        <v>34</v>
      </c>
      <c r="AB29" s="801"/>
      <c r="AC29" s="801"/>
      <c r="AD29" s="801"/>
      <c r="AE29" s="802"/>
      <c r="AF29" s="803">
        <v>34</v>
      </c>
      <c r="AG29" s="804"/>
      <c r="AH29" s="804"/>
      <c r="AI29" s="804"/>
      <c r="AJ29" s="805"/>
      <c r="AK29" s="872">
        <v>273</v>
      </c>
      <c r="AL29" s="873"/>
      <c r="AM29" s="873"/>
      <c r="AN29" s="873"/>
      <c r="AO29" s="873"/>
      <c r="AP29" s="873" t="s">
        <v>516</v>
      </c>
      <c r="AQ29" s="873"/>
      <c r="AR29" s="873"/>
      <c r="AS29" s="873"/>
      <c r="AT29" s="873"/>
      <c r="AU29" s="873" t="s">
        <v>516</v>
      </c>
      <c r="AV29" s="873"/>
      <c r="AW29" s="873"/>
      <c r="AX29" s="873"/>
      <c r="AY29" s="873"/>
      <c r="AZ29" s="874" t="s">
        <v>516</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398</v>
      </c>
      <c r="C30" s="798"/>
      <c r="D30" s="798"/>
      <c r="E30" s="798"/>
      <c r="F30" s="798"/>
      <c r="G30" s="798"/>
      <c r="H30" s="798"/>
      <c r="I30" s="798"/>
      <c r="J30" s="798"/>
      <c r="K30" s="798"/>
      <c r="L30" s="798"/>
      <c r="M30" s="798"/>
      <c r="N30" s="798"/>
      <c r="O30" s="798"/>
      <c r="P30" s="799"/>
      <c r="Q30" s="800">
        <v>16</v>
      </c>
      <c r="R30" s="801"/>
      <c r="S30" s="801"/>
      <c r="T30" s="801"/>
      <c r="U30" s="801"/>
      <c r="V30" s="801">
        <v>9</v>
      </c>
      <c r="W30" s="801"/>
      <c r="X30" s="801"/>
      <c r="Y30" s="801"/>
      <c r="Z30" s="801"/>
      <c r="AA30" s="801">
        <v>7</v>
      </c>
      <c r="AB30" s="801"/>
      <c r="AC30" s="801"/>
      <c r="AD30" s="801"/>
      <c r="AE30" s="802"/>
      <c r="AF30" s="803">
        <v>7</v>
      </c>
      <c r="AG30" s="804"/>
      <c r="AH30" s="804"/>
      <c r="AI30" s="804"/>
      <c r="AJ30" s="805"/>
      <c r="AK30" s="872">
        <v>4</v>
      </c>
      <c r="AL30" s="873"/>
      <c r="AM30" s="873"/>
      <c r="AN30" s="873"/>
      <c r="AO30" s="873"/>
      <c r="AP30" s="873" t="s">
        <v>516</v>
      </c>
      <c r="AQ30" s="873"/>
      <c r="AR30" s="873"/>
      <c r="AS30" s="873"/>
      <c r="AT30" s="873"/>
      <c r="AU30" s="873" t="s">
        <v>516</v>
      </c>
      <c r="AV30" s="873"/>
      <c r="AW30" s="873"/>
      <c r="AX30" s="873"/>
      <c r="AY30" s="873"/>
      <c r="AZ30" s="874" t="s">
        <v>516</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399</v>
      </c>
      <c r="C31" s="798"/>
      <c r="D31" s="798"/>
      <c r="E31" s="798"/>
      <c r="F31" s="798"/>
      <c r="G31" s="798"/>
      <c r="H31" s="798"/>
      <c r="I31" s="798"/>
      <c r="J31" s="798"/>
      <c r="K31" s="798"/>
      <c r="L31" s="798"/>
      <c r="M31" s="798"/>
      <c r="N31" s="798"/>
      <c r="O31" s="798"/>
      <c r="P31" s="799"/>
      <c r="Q31" s="800">
        <v>223</v>
      </c>
      <c r="R31" s="801"/>
      <c r="S31" s="801"/>
      <c r="T31" s="801"/>
      <c r="U31" s="801"/>
      <c r="V31" s="801">
        <v>220</v>
      </c>
      <c r="W31" s="801"/>
      <c r="X31" s="801"/>
      <c r="Y31" s="801"/>
      <c r="Z31" s="801"/>
      <c r="AA31" s="801">
        <v>3</v>
      </c>
      <c r="AB31" s="801"/>
      <c r="AC31" s="801"/>
      <c r="AD31" s="801"/>
      <c r="AE31" s="802"/>
      <c r="AF31" s="803">
        <v>3</v>
      </c>
      <c r="AG31" s="804"/>
      <c r="AH31" s="804"/>
      <c r="AI31" s="804"/>
      <c r="AJ31" s="805"/>
      <c r="AK31" s="872">
        <v>64</v>
      </c>
      <c r="AL31" s="873"/>
      <c r="AM31" s="873"/>
      <c r="AN31" s="873"/>
      <c r="AO31" s="873"/>
      <c r="AP31" s="873" t="s">
        <v>516</v>
      </c>
      <c r="AQ31" s="873"/>
      <c r="AR31" s="873"/>
      <c r="AS31" s="873"/>
      <c r="AT31" s="873"/>
      <c r="AU31" s="873" t="s">
        <v>516</v>
      </c>
      <c r="AV31" s="873"/>
      <c r="AW31" s="873"/>
      <c r="AX31" s="873"/>
      <c r="AY31" s="873"/>
      <c r="AZ31" s="874" t="s">
        <v>516</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400</v>
      </c>
      <c r="C32" s="798"/>
      <c r="D32" s="798"/>
      <c r="E32" s="798"/>
      <c r="F32" s="798"/>
      <c r="G32" s="798"/>
      <c r="H32" s="798"/>
      <c r="I32" s="798"/>
      <c r="J32" s="798"/>
      <c r="K32" s="798"/>
      <c r="L32" s="798"/>
      <c r="M32" s="798"/>
      <c r="N32" s="798"/>
      <c r="O32" s="798"/>
      <c r="P32" s="799"/>
      <c r="Q32" s="800">
        <v>310</v>
      </c>
      <c r="R32" s="801"/>
      <c r="S32" s="801"/>
      <c r="T32" s="801"/>
      <c r="U32" s="801"/>
      <c r="V32" s="801">
        <v>287</v>
      </c>
      <c r="W32" s="801"/>
      <c r="X32" s="801"/>
      <c r="Y32" s="801"/>
      <c r="Z32" s="801"/>
      <c r="AA32" s="801">
        <v>23</v>
      </c>
      <c r="AB32" s="801"/>
      <c r="AC32" s="801"/>
      <c r="AD32" s="801"/>
      <c r="AE32" s="802"/>
      <c r="AF32" s="803">
        <v>468</v>
      </c>
      <c r="AG32" s="804"/>
      <c r="AH32" s="804"/>
      <c r="AI32" s="804"/>
      <c r="AJ32" s="805"/>
      <c r="AK32" s="872">
        <v>14</v>
      </c>
      <c r="AL32" s="873"/>
      <c r="AM32" s="873"/>
      <c r="AN32" s="873"/>
      <c r="AO32" s="873"/>
      <c r="AP32" s="873">
        <v>1842</v>
      </c>
      <c r="AQ32" s="873"/>
      <c r="AR32" s="873"/>
      <c r="AS32" s="873"/>
      <c r="AT32" s="873"/>
      <c r="AU32" s="873">
        <v>251</v>
      </c>
      <c r="AV32" s="873"/>
      <c r="AW32" s="873"/>
      <c r="AX32" s="873"/>
      <c r="AY32" s="873"/>
      <c r="AZ32" s="874" t="s">
        <v>516</v>
      </c>
      <c r="BA32" s="874"/>
      <c r="BB32" s="874"/>
      <c r="BC32" s="874"/>
      <c r="BD32" s="874"/>
      <c r="BE32" s="870" t="s">
        <v>401</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402</v>
      </c>
      <c r="C33" s="798"/>
      <c r="D33" s="798"/>
      <c r="E33" s="798"/>
      <c r="F33" s="798"/>
      <c r="G33" s="798"/>
      <c r="H33" s="798"/>
      <c r="I33" s="798"/>
      <c r="J33" s="798"/>
      <c r="K33" s="798"/>
      <c r="L33" s="798"/>
      <c r="M33" s="798"/>
      <c r="N33" s="798"/>
      <c r="O33" s="798"/>
      <c r="P33" s="799"/>
      <c r="Q33" s="800">
        <v>1639</v>
      </c>
      <c r="R33" s="801"/>
      <c r="S33" s="801"/>
      <c r="T33" s="801"/>
      <c r="U33" s="801"/>
      <c r="V33" s="801">
        <v>1611</v>
      </c>
      <c r="W33" s="801"/>
      <c r="X33" s="801"/>
      <c r="Y33" s="801"/>
      <c r="Z33" s="801"/>
      <c r="AA33" s="801">
        <v>28</v>
      </c>
      <c r="AB33" s="801"/>
      <c r="AC33" s="801"/>
      <c r="AD33" s="801"/>
      <c r="AE33" s="802"/>
      <c r="AF33" s="803">
        <v>862</v>
      </c>
      <c r="AG33" s="804"/>
      <c r="AH33" s="804"/>
      <c r="AI33" s="804"/>
      <c r="AJ33" s="805"/>
      <c r="AK33" s="872">
        <v>246</v>
      </c>
      <c r="AL33" s="873"/>
      <c r="AM33" s="873"/>
      <c r="AN33" s="873"/>
      <c r="AO33" s="873"/>
      <c r="AP33" s="873">
        <v>1532</v>
      </c>
      <c r="AQ33" s="873"/>
      <c r="AR33" s="873"/>
      <c r="AS33" s="873"/>
      <c r="AT33" s="873"/>
      <c r="AU33" s="873">
        <v>999</v>
      </c>
      <c r="AV33" s="873"/>
      <c r="AW33" s="873"/>
      <c r="AX33" s="873"/>
      <c r="AY33" s="873"/>
      <c r="AZ33" s="874" t="s">
        <v>516</v>
      </c>
      <c r="BA33" s="874"/>
      <c r="BB33" s="874"/>
      <c r="BC33" s="874"/>
      <c r="BD33" s="874"/>
      <c r="BE33" s="870" t="s">
        <v>403</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404</v>
      </c>
      <c r="C34" s="798"/>
      <c r="D34" s="798"/>
      <c r="E34" s="798"/>
      <c r="F34" s="798"/>
      <c r="G34" s="798"/>
      <c r="H34" s="798"/>
      <c r="I34" s="798"/>
      <c r="J34" s="798"/>
      <c r="K34" s="798"/>
      <c r="L34" s="798"/>
      <c r="M34" s="798"/>
      <c r="N34" s="798"/>
      <c r="O34" s="798"/>
      <c r="P34" s="799"/>
      <c r="Q34" s="800">
        <v>297</v>
      </c>
      <c r="R34" s="801"/>
      <c r="S34" s="801"/>
      <c r="T34" s="801"/>
      <c r="U34" s="801"/>
      <c r="V34" s="801">
        <v>284</v>
      </c>
      <c r="W34" s="801"/>
      <c r="X34" s="801"/>
      <c r="Y34" s="801"/>
      <c r="Z34" s="801"/>
      <c r="AA34" s="801">
        <v>13</v>
      </c>
      <c r="AB34" s="801"/>
      <c r="AC34" s="801"/>
      <c r="AD34" s="801"/>
      <c r="AE34" s="802"/>
      <c r="AF34" s="803">
        <v>383</v>
      </c>
      <c r="AG34" s="804"/>
      <c r="AH34" s="804"/>
      <c r="AI34" s="804"/>
      <c r="AJ34" s="805"/>
      <c r="AK34" s="872">
        <v>31</v>
      </c>
      <c r="AL34" s="873"/>
      <c r="AM34" s="873"/>
      <c r="AN34" s="873"/>
      <c r="AO34" s="873"/>
      <c r="AP34" s="873">
        <v>264</v>
      </c>
      <c r="AQ34" s="873"/>
      <c r="AR34" s="873"/>
      <c r="AS34" s="873"/>
      <c r="AT34" s="873"/>
      <c r="AU34" s="873">
        <v>132</v>
      </c>
      <c r="AV34" s="873"/>
      <c r="AW34" s="873"/>
      <c r="AX34" s="873"/>
      <c r="AY34" s="873"/>
      <c r="AZ34" s="874" t="s">
        <v>516</v>
      </c>
      <c r="BA34" s="874"/>
      <c r="BB34" s="874"/>
      <c r="BC34" s="874"/>
      <c r="BD34" s="874"/>
      <c r="BE34" s="870" t="s">
        <v>405</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406</v>
      </c>
      <c r="C35" s="798"/>
      <c r="D35" s="798"/>
      <c r="E35" s="798"/>
      <c r="F35" s="798"/>
      <c r="G35" s="798"/>
      <c r="H35" s="798"/>
      <c r="I35" s="798"/>
      <c r="J35" s="798"/>
      <c r="K35" s="798"/>
      <c r="L35" s="798"/>
      <c r="M35" s="798"/>
      <c r="N35" s="798"/>
      <c r="O35" s="798"/>
      <c r="P35" s="799"/>
      <c r="Q35" s="800">
        <v>828</v>
      </c>
      <c r="R35" s="801"/>
      <c r="S35" s="801"/>
      <c r="T35" s="801"/>
      <c r="U35" s="801"/>
      <c r="V35" s="801">
        <v>858</v>
      </c>
      <c r="W35" s="801"/>
      <c r="X35" s="801"/>
      <c r="Y35" s="801"/>
      <c r="Z35" s="801"/>
      <c r="AA35" s="801">
        <v>-30</v>
      </c>
      <c r="AB35" s="801"/>
      <c r="AC35" s="801"/>
      <c r="AD35" s="801"/>
      <c r="AE35" s="802"/>
      <c r="AF35" s="803">
        <v>248</v>
      </c>
      <c r="AG35" s="804"/>
      <c r="AH35" s="804"/>
      <c r="AI35" s="804"/>
      <c r="AJ35" s="805"/>
      <c r="AK35" s="872">
        <v>1479</v>
      </c>
      <c r="AL35" s="873"/>
      <c r="AM35" s="873"/>
      <c r="AN35" s="873"/>
      <c r="AO35" s="873"/>
      <c r="AP35" s="873">
        <v>7799</v>
      </c>
      <c r="AQ35" s="873"/>
      <c r="AR35" s="873"/>
      <c r="AS35" s="873"/>
      <c r="AT35" s="873"/>
      <c r="AU35" s="873">
        <v>6575</v>
      </c>
      <c r="AV35" s="873"/>
      <c r="AW35" s="873"/>
      <c r="AX35" s="873"/>
      <c r="AY35" s="873"/>
      <c r="AZ35" s="874" t="s">
        <v>516</v>
      </c>
      <c r="BA35" s="874"/>
      <c r="BB35" s="874"/>
      <c r="BC35" s="874"/>
      <c r="BD35" s="874"/>
      <c r="BE35" s="870" t="s">
        <v>405</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407</v>
      </c>
      <c r="C36" s="798"/>
      <c r="D36" s="798"/>
      <c r="E36" s="798"/>
      <c r="F36" s="798"/>
      <c r="G36" s="798"/>
      <c r="H36" s="798"/>
      <c r="I36" s="798"/>
      <c r="J36" s="798"/>
      <c r="K36" s="798"/>
      <c r="L36" s="798"/>
      <c r="M36" s="798"/>
      <c r="N36" s="798"/>
      <c r="O36" s="798"/>
      <c r="P36" s="799"/>
      <c r="Q36" s="800">
        <v>50</v>
      </c>
      <c r="R36" s="801"/>
      <c r="S36" s="801"/>
      <c r="T36" s="801"/>
      <c r="U36" s="801"/>
      <c r="V36" s="801">
        <v>46</v>
      </c>
      <c r="W36" s="801"/>
      <c r="X36" s="801"/>
      <c r="Y36" s="801"/>
      <c r="Z36" s="801"/>
      <c r="AA36" s="801">
        <v>3</v>
      </c>
      <c r="AB36" s="801"/>
      <c r="AC36" s="801"/>
      <c r="AD36" s="801"/>
      <c r="AE36" s="802"/>
      <c r="AF36" s="803">
        <v>3</v>
      </c>
      <c r="AG36" s="804"/>
      <c r="AH36" s="804"/>
      <c r="AI36" s="804"/>
      <c r="AJ36" s="805"/>
      <c r="AK36" s="872" t="s">
        <v>516</v>
      </c>
      <c r="AL36" s="873"/>
      <c r="AM36" s="873"/>
      <c r="AN36" s="873"/>
      <c r="AO36" s="873"/>
      <c r="AP36" s="873" t="s">
        <v>516</v>
      </c>
      <c r="AQ36" s="873"/>
      <c r="AR36" s="873"/>
      <c r="AS36" s="873"/>
      <c r="AT36" s="873"/>
      <c r="AU36" s="873" t="s">
        <v>516</v>
      </c>
      <c r="AV36" s="873"/>
      <c r="AW36" s="873"/>
      <c r="AX36" s="873"/>
      <c r="AY36" s="873"/>
      <c r="AZ36" s="874" t="s">
        <v>516</v>
      </c>
      <c r="BA36" s="874"/>
      <c r="BB36" s="874"/>
      <c r="BC36" s="874"/>
      <c r="BD36" s="874"/>
      <c r="BE36" s="870" t="s">
        <v>408</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384</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2069</v>
      </c>
      <c r="AG63" s="884"/>
      <c r="AH63" s="884"/>
      <c r="AI63" s="884"/>
      <c r="AJ63" s="885"/>
      <c r="AK63" s="886"/>
      <c r="AL63" s="881"/>
      <c r="AM63" s="881"/>
      <c r="AN63" s="881"/>
      <c r="AO63" s="881"/>
      <c r="AP63" s="884">
        <f>SUM(AP32:AT35)</f>
        <v>11437</v>
      </c>
      <c r="AQ63" s="884"/>
      <c r="AR63" s="884"/>
      <c r="AS63" s="884"/>
      <c r="AT63" s="884"/>
      <c r="AU63" s="884">
        <v>7956</v>
      </c>
      <c r="AV63" s="884"/>
      <c r="AW63" s="884"/>
      <c r="AX63" s="884"/>
      <c r="AY63" s="884"/>
      <c r="AZ63" s="888"/>
      <c r="BA63" s="888"/>
      <c r="BB63" s="888"/>
      <c r="BC63" s="888"/>
      <c r="BD63" s="888"/>
      <c r="BE63" s="889"/>
      <c r="BF63" s="889"/>
      <c r="BG63" s="889"/>
      <c r="BH63" s="889"/>
      <c r="BI63" s="890"/>
      <c r="BJ63" s="891" t="s">
        <v>411</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413</v>
      </c>
      <c r="B66" s="783"/>
      <c r="C66" s="783"/>
      <c r="D66" s="783"/>
      <c r="E66" s="783"/>
      <c r="F66" s="783"/>
      <c r="G66" s="783"/>
      <c r="H66" s="783"/>
      <c r="I66" s="783"/>
      <c r="J66" s="783"/>
      <c r="K66" s="783"/>
      <c r="L66" s="783"/>
      <c r="M66" s="783"/>
      <c r="N66" s="783"/>
      <c r="O66" s="783"/>
      <c r="P66" s="784"/>
      <c r="Q66" s="759" t="s">
        <v>388</v>
      </c>
      <c r="R66" s="760"/>
      <c r="S66" s="760"/>
      <c r="T66" s="760"/>
      <c r="U66" s="761"/>
      <c r="V66" s="759" t="s">
        <v>414</v>
      </c>
      <c r="W66" s="760"/>
      <c r="X66" s="760"/>
      <c r="Y66" s="760"/>
      <c r="Z66" s="761"/>
      <c r="AA66" s="759" t="s">
        <v>415</v>
      </c>
      <c r="AB66" s="760"/>
      <c r="AC66" s="760"/>
      <c r="AD66" s="760"/>
      <c r="AE66" s="761"/>
      <c r="AF66" s="894" t="s">
        <v>416</v>
      </c>
      <c r="AG66" s="855"/>
      <c r="AH66" s="855"/>
      <c r="AI66" s="855"/>
      <c r="AJ66" s="895"/>
      <c r="AK66" s="759" t="s">
        <v>417</v>
      </c>
      <c r="AL66" s="783"/>
      <c r="AM66" s="783"/>
      <c r="AN66" s="783"/>
      <c r="AO66" s="784"/>
      <c r="AP66" s="759" t="s">
        <v>418</v>
      </c>
      <c r="AQ66" s="760"/>
      <c r="AR66" s="760"/>
      <c r="AS66" s="760"/>
      <c r="AT66" s="761"/>
      <c r="AU66" s="759" t="s">
        <v>419</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581</v>
      </c>
      <c r="C68" s="912"/>
      <c r="D68" s="912"/>
      <c r="E68" s="912"/>
      <c r="F68" s="912"/>
      <c r="G68" s="912"/>
      <c r="H68" s="912"/>
      <c r="I68" s="912"/>
      <c r="J68" s="912"/>
      <c r="K68" s="912"/>
      <c r="L68" s="912"/>
      <c r="M68" s="912"/>
      <c r="N68" s="912"/>
      <c r="O68" s="912"/>
      <c r="P68" s="913"/>
      <c r="Q68" s="914">
        <v>443</v>
      </c>
      <c r="R68" s="908"/>
      <c r="S68" s="908"/>
      <c r="T68" s="908"/>
      <c r="U68" s="908"/>
      <c r="V68" s="908">
        <v>428</v>
      </c>
      <c r="W68" s="908"/>
      <c r="X68" s="908"/>
      <c r="Y68" s="908"/>
      <c r="Z68" s="908"/>
      <c r="AA68" s="908">
        <v>15</v>
      </c>
      <c r="AB68" s="908"/>
      <c r="AC68" s="908"/>
      <c r="AD68" s="908"/>
      <c r="AE68" s="908"/>
      <c r="AF68" s="908">
        <v>1</v>
      </c>
      <c r="AG68" s="908"/>
      <c r="AH68" s="908"/>
      <c r="AI68" s="908"/>
      <c r="AJ68" s="908"/>
      <c r="AK68" s="908" t="s">
        <v>516</v>
      </c>
      <c r="AL68" s="908"/>
      <c r="AM68" s="908"/>
      <c r="AN68" s="908"/>
      <c r="AO68" s="908"/>
      <c r="AP68" s="908" t="s">
        <v>516</v>
      </c>
      <c r="AQ68" s="908"/>
      <c r="AR68" s="908"/>
      <c r="AS68" s="908"/>
      <c r="AT68" s="908"/>
      <c r="AU68" s="908" t="s">
        <v>516</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582</v>
      </c>
      <c r="C69" s="916"/>
      <c r="D69" s="916"/>
      <c r="E69" s="916"/>
      <c r="F69" s="916"/>
      <c r="G69" s="916"/>
      <c r="H69" s="916"/>
      <c r="I69" s="916"/>
      <c r="J69" s="916"/>
      <c r="K69" s="916"/>
      <c r="L69" s="916"/>
      <c r="M69" s="916"/>
      <c r="N69" s="916"/>
      <c r="O69" s="916"/>
      <c r="P69" s="917"/>
      <c r="Q69" s="918">
        <v>440</v>
      </c>
      <c r="R69" s="873"/>
      <c r="S69" s="873"/>
      <c r="T69" s="873"/>
      <c r="U69" s="873"/>
      <c r="V69" s="873">
        <v>432</v>
      </c>
      <c r="W69" s="873"/>
      <c r="X69" s="873"/>
      <c r="Y69" s="873"/>
      <c r="Z69" s="873"/>
      <c r="AA69" s="873">
        <v>8</v>
      </c>
      <c r="AB69" s="873"/>
      <c r="AC69" s="873"/>
      <c r="AD69" s="873"/>
      <c r="AE69" s="873"/>
      <c r="AF69" s="873">
        <v>8</v>
      </c>
      <c r="AG69" s="873"/>
      <c r="AH69" s="873"/>
      <c r="AI69" s="873"/>
      <c r="AJ69" s="873"/>
      <c r="AK69" s="873" t="s">
        <v>516</v>
      </c>
      <c r="AL69" s="873"/>
      <c r="AM69" s="873"/>
      <c r="AN69" s="873"/>
      <c r="AO69" s="873"/>
      <c r="AP69" s="873" t="s">
        <v>516</v>
      </c>
      <c r="AQ69" s="873"/>
      <c r="AR69" s="873"/>
      <c r="AS69" s="873"/>
      <c r="AT69" s="873"/>
      <c r="AU69" s="873" t="s">
        <v>516</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583</v>
      </c>
      <c r="C70" s="916"/>
      <c r="D70" s="916"/>
      <c r="E70" s="916"/>
      <c r="F70" s="916"/>
      <c r="G70" s="916"/>
      <c r="H70" s="916"/>
      <c r="I70" s="916"/>
      <c r="J70" s="916"/>
      <c r="K70" s="916"/>
      <c r="L70" s="916"/>
      <c r="M70" s="916"/>
      <c r="N70" s="916"/>
      <c r="O70" s="916"/>
      <c r="P70" s="917"/>
      <c r="Q70" s="918">
        <v>970</v>
      </c>
      <c r="R70" s="873"/>
      <c r="S70" s="873"/>
      <c r="T70" s="873"/>
      <c r="U70" s="873"/>
      <c r="V70" s="873">
        <v>950</v>
      </c>
      <c r="W70" s="873"/>
      <c r="X70" s="873"/>
      <c r="Y70" s="873"/>
      <c r="Z70" s="873"/>
      <c r="AA70" s="873">
        <v>20</v>
      </c>
      <c r="AB70" s="873"/>
      <c r="AC70" s="873"/>
      <c r="AD70" s="873"/>
      <c r="AE70" s="873"/>
      <c r="AF70" s="873">
        <v>195</v>
      </c>
      <c r="AG70" s="873"/>
      <c r="AH70" s="873"/>
      <c r="AI70" s="873"/>
      <c r="AJ70" s="873"/>
      <c r="AK70" s="873" t="s">
        <v>516</v>
      </c>
      <c r="AL70" s="873"/>
      <c r="AM70" s="873"/>
      <c r="AN70" s="873"/>
      <c r="AO70" s="873"/>
      <c r="AP70" s="873">
        <v>295</v>
      </c>
      <c r="AQ70" s="873"/>
      <c r="AR70" s="873"/>
      <c r="AS70" s="873"/>
      <c r="AT70" s="873"/>
      <c r="AU70" s="873">
        <v>46</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584</v>
      </c>
      <c r="C71" s="916"/>
      <c r="D71" s="916"/>
      <c r="E71" s="916"/>
      <c r="F71" s="916"/>
      <c r="G71" s="916"/>
      <c r="H71" s="916"/>
      <c r="I71" s="916"/>
      <c r="J71" s="916"/>
      <c r="K71" s="916"/>
      <c r="L71" s="916"/>
      <c r="M71" s="916"/>
      <c r="N71" s="916"/>
      <c r="O71" s="916"/>
      <c r="P71" s="917"/>
      <c r="Q71" s="918">
        <v>808</v>
      </c>
      <c r="R71" s="873"/>
      <c r="S71" s="873"/>
      <c r="T71" s="873"/>
      <c r="U71" s="873"/>
      <c r="V71" s="873">
        <v>773</v>
      </c>
      <c r="W71" s="873"/>
      <c r="X71" s="873"/>
      <c r="Y71" s="873"/>
      <c r="Z71" s="873"/>
      <c r="AA71" s="873">
        <v>36</v>
      </c>
      <c r="AB71" s="873"/>
      <c r="AC71" s="873"/>
      <c r="AD71" s="873"/>
      <c r="AE71" s="873"/>
      <c r="AF71" s="873">
        <v>36</v>
      </c>
      <c r="AG71" s="873"/>
      <c r="AH71" s="873"/>
      <c r="AI71" s="873"/>
      <c r="AJ71" s="873"/>
      <c r="AK71" s="873" t="s">
        <v>516</v>
      </c>
      <c r="AL71" s="873"/>
      <c r="AM71" s="873"/>
      <c r="AN71" s="873"/>
      <c r="AO71" s="873"/>
      <c r="AP71" s="873">
        <v>29</v>
      </c>
      <c r="AQ71" s="873"/>
      <c r="AR71" s="873"/>
      <c r="AS71" s="873"/>
      <c r="AT71" s="873"/>
      <c r="AU71" s="873">
        <v>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585</v>
      </c>
      <c r="C72" s="916"/>
      <c r="D72" s="916"/>
      <c r="E72" s="916"/>
      <c r="F72" s="916"/>
      <c r="G72" s="916"/>
      <c r="H72" s="916"/>
      <c r="I72" s="916"/>
      <c r="J72" s="916"/>
      <c r="K72" s="916"/>
      <c r="L72" s="916"/>
      <c r="M72" s="916"/>
      <c r="N72" s="916"/>
      <c r="O72" s="916"/>
      <c r="P72" s="917"/>
      <c r="Q72" s="918">
        <v>46</v>
      </c>
      <c r="R72" s="873"/>
      <c r="S72" s="873"/>
      <c r="T72" s="873"/>
      <c r="U72" s="873"/>
      <c r="V72" s="873">
        <v>44</v>
      </c>
      <c r="W72" s="873"/>
      <c r="X72" s="873"/>
      <c r="Y72" s="873"/>
      <c r="Z72" s="873"/>
      <c r="AA72" s="873">
        <v>2</v>
      </c>
      <c r="AB72" s="873"/>
      <c r="AC72" s="873"/>
      <c r="AD72" s="873"/>
      <c r="AE72" s="873"/>
      <c r="AF72" s="873">
        <v>2</v>
      </c>
      <c r="AG72" s="873"/>
      <c r="AH72" s="873"/>
      <c r="AI72" s="873"/>
      <c r="AJ72" s="873"/>
      <c r="AK72" s="873" t="s">
        <v>516</v>
      </c>
      <c r="AL72" s="873"/>
      <c r="AM72" s="873"/>
      <c r="AN72" s="873"/>
      <c r="AO72" s="873"/>
      <c r="AP72" s="873">
        <v>86</v>
      </c>
      <c r="AQ72" s="873"/>
      <c r="AR72" s="873"/>
      <c r="AS72" s="873"/>
      <c r="AT72" s="873"/>
      <c r="AU72" s="873">
        <v>16</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586</v>
      </c>
      <c r="C73" s="916"/>
      <c r="D73" s="916"/>
      <c r="E73" s="916"/>
      <c r="F73" s="916"/>
      <c r="G73" s="916"/>
      <c r="H73" s="916"/>
      <c r="I73" s="916"/>
      <c r="J73" s="916"/>
      <c r="K73" s="916"/>
      <c r="L73" s="916"/>
      <c r="M73" s="916"/>
      <c r="N73" s="916"/>
      <c r="O73" s="916"/>
      <c r="P73" s="917"/>
      <c r="Q73" s="918">
        <v>6895</v>
      </c>
      <c r="R73" s="873"/>
      <c r="S73" s="873"/>
      <c r="T73" s="873"/>
      <c r="U73" s="873"/>
      <c r="V73" s="873">
        <v>6736</v>
      </c>
      <c r="W73" s="873"/>
      <c r="X73" s="873"/>
      <c r="Y73" s="873"/>
      <c r="Z73" s="873"/>
      <c r="AA73" s="873">
        <v>159</v>
      </c>
      <c r="AB73" s="873"/>
      <c r="AC73" s="873"/>
      <c r="AD73" s="873"/>
      <c r="AE73" s="873"/>
      <c r="AF73" s="873">
        <v>159</v>
      </c>
      <c r="AG73" s="873"/>
      <c r="AH73" s="873"/>
      <c r="AI73" s="873"/>
      <c r="AJ73" s="873"/>
      <c r="AK73" s="873">
        <v>859</v>
      </c>
      <c r="AL73" s="873"/>
      <c r="AM73" s="873"/>
      <c r="AN73" s="873"/>
      <c r="AO73" s="873"/>
      <c r="AP73" s="873" t="s">
        <v>516</v>
      </c>
      <c r="AQ73" s="873"/>
      <c r="AR73" s="873"/>
      <c r="AS73" s="873"/>
      <c r="AT73" s="873"/>
      <c r="AU73" s="873" t="s">
        <v>516</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587</v>
      </c>
      <c r="C74" s="916"/>
      <c r="D74" s="916"/>
      <c r="E74" s="916"/>
      <c r="F74" s="916"/>
      <c r="G74" s="916"/>
      <c r="H74" s="916"/>
      <c r="I74" s="916"/>
      <c r="J74" s="916"/>
      <c r="K74" s="916"/>
      <c r="L74" s="916"/>
      <c r="M74" s="916"/>
      <c r="N74" s="916"/>
      <c r="O74" s="916"/>
      <c r="P74" s="917"/>
      <c r="Q74" s="918">
        <v>819</v>
      </c>
      <c r="R74" s="873"/>
      <c r="S74" s="873"/>
      <c r="T74" s="873"/>
      <c r="U74" s="873"/>
      <c r="V74" s="873">
        <v>671</v>
      </c>
      <c r="W74" s="873"/>
      <c r="X74" s="873"/>
      <c r="Y74" s="873"/>
      <c r="Z74" s="873"/>
      <c r="AA74" s="873">
        <v>149</v>
      </c>
      <c r="AB74" s="873"/>
      <c r="AC74" s="873"/>
      <c r="AD74" s="873"/>
      <c r="AE74" s="873"/>
      <c r="AF74" s="873">
        <v>149</v>
      </c>
      <c r="AG74" s="873"/>
      <c r="AH74" s="873"/>
      <c r="AI74" s="873"/>
      <c r="AJ74" s="873"/>
      <c r="AK74" s="873" t="s">
        <v>516</v>
      </c>
      <c r="AL74" s="873"/>
      <c r="AM74" s="873"/>
      <c r="AN74" s="873"/>
      <c r="AO74" s="873"/>
      <c r="AP74" s="873" t="s">
        <v>516</v>
      </c>
      <c r="AQ74" s="873"/>
      <c r="AR74" s="873"/>
      <c r="AS74" s="873"/>
      <c r="AT74" s="873"/>
      <c r="AU74" s="873" t="s">
        <v>516</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588</v>
      </c>
      <c r="C75" s="916"/>
      <c r="D75" s="916"/>
      <c r="E75" s="916"/>
      <c r="F75" s="916"/>
      <c r="G75" s="916"/>
      <c r="H75" s="916"/>
      <c r="I75" s="916"/>
      <c r="J75" s="916"/>
      <c r="K75" s="916"/>
      <c r="L75" s="916"/>
      <c r="M75" s="916"/>
      <c r="N75" s="916"/>
      <c r="O75" s="916"/>
      <c r="P75" s="917"/>
      <c r="Q75" s="921">
        <v>228</v>
      </c>
      <c r="R75" s="922"/>
      <c r="S75" s="922"/>
      <c r="T75" s="922"/>
      <c r="U75" s="872"/>
      <c r="V75" s="923">
        <v>221</v>
      </c>
      <c r="W75" s="922"/>
      <c r="X75" s="922"/>
      <c r="Y75" s="922"/>
      <c r="Z75" s="872"/>
      <c r="AA75" s="923">
        <v>7</v>
      </c>
      <c r="AB75" s="922"/>
      <c r="AC75" s="922"/>
      <c r="AD75" s="922"/>
      <c r="AE75" s="872"/>
      <c r="AF75" s="923">
        <v>7</v>
      </c>
      <c r="AG75" s="922"/>
      <c r="AH75" s="922"/>
      <c r="AI75" s="922"/>
      <c r="AJ75" s="872"/>
      <c r="AK75" s="923">
        <v>221</v>
      </c>
      <c r="AL75" s="922"/>
      <c r="AM75" s="922"/>
      <c r="AN75" s="922"/>
      <c r="AO75" s="872"/>
      <c r="AP75" s="923" t="s">
        <v>516</v>
      </c>
      <c r="AQ75" s="922"/>
      <c r="AR75" s="922"/>
      <c r="AS75" s="922"/>
      <c r="AT75" s="872"/>
      <c r="AU75" s="923" t="s">
        <v>516</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589</v>
      </c>
      <c r="C76" s="916"/>
      <c r="D76" s="916"/>
      <c r="E76" s="916"/>
      <c r="F76" s="916"/>
      <c r="G76" s="916"/>
      <c r="H76" s="916"/>
      <c r="I76" s="916"/>
      <c r="J76" s="916"/>
      <c r="K76" s="916"/>
      <c r="L76" s="916"/>
      <c r="M76" s="916"/>
      <c r="N76" s="916"/>
      <c r="O76" s="916"/>
      <c r="P76" s="917"/>
      <c r="Q76" s="921">
        <v>6</v>
      </c>
      <c r="R76" s="922"/>
      <c r="S76" s="922"/>
      <c r="T76" s="922"/>
      <c r="U76" s="872"/>
      <c r="V76" s="923">
        <v>3</v>
      </c>
      <c r="W76" s="922"/>
      <c r="X76" s="922"/>
      <c r="Y76" s="922"/>
      <c r="Z76" s="872"/>
      <c r="AA76" s="923">
        <v>3</v>
      </c>
      <c r="AB76" s="922"/>
      <c r="AC76" s="922"/>
      <c r="AD76" s="922"/>
      <c r="AE76" s="872"/>
      <c r="AF76" s="923">
        <v>3</v>
      </c>
      <c r="AG76" s="922"/>
      <c r="AH76" s="922"/>
      <c r="AI76" s="922"/>
      <c r="AJ76" s="872"/>
      <c r="AK76" s="923" t="s">
        <v>516</v>
      </c>
      <c r="AL76" s="922"/>
      <c r="AM76" s="922"/>
      <c r="AN76" s="922"/>
      <c r="AO76" s="872"/>
      <c r="AP76" s="923" t="s">
        <v>516</v>
      </c>
      <c r="AQ76" s="922"/>
      <c r="AR76" s="922"/>
      <c r="AS76" s="922"/>
      <c r="AT76" s="872"/>
      <c r="AU76" s="923" t="s">
        <v>516</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590</v>
      </c>
      <c r="C77" s="916"/>
      <c r="D77" s="916"/>
      <c r="E77" s="916"/>
      <c r="F77" s="916"/>
      <c r="G77" s="916"/>
      <c r="H77" s="916"/>
      <c r="I77" s="916"/>
      <c r="J77" s="916"/>
      <c r="K77" s="916"/>
      <c r="L77" s="916"/>
      <c r="M77" s="916"/>
      <c r="N77" s="916"/>
      <c r="O77" s="916"/>
      <c r="P77" s="917"/>
      <c r="Q77" s="921">
        <v>77</v>
      </c>
      <c r="R77" s="922"/>
      <c r="S77" s="922"/>
      <c r="T77" s="922"/>
      <c r="U77" s="872"/>
      <c r="V77" s="923">
        <v>77</v>
      </c>
      <c r="W77" s="922"/>
      <c r="X77" s="922"/>
      <c r="Y77" s="922"/>
      <c r="Z77" s="872"/>
      <c r="AA77" s="923">
        <v>0</v>
      </c>
      <c r="AB77" s="922"/>
      <c r="AC77" s="922"/>
      <c r="AD77" s="922"/>
      <c r="AE77" s="872"/>
      <c r="AF77" s="923">
        <v>0</v>
      </c>
      <c r="AG77" s="922"/>
      <c r="AH77" s="922"/>
      <c r="AI77" s="922"/>
      <c r="AJ77" s="872"/>
      <c r="AK77" s="923">
        <v>10</v>
      </c>
      <c r="AL77" s="922"/>
      <c r="AM77" s="922"/>
      <c r="AN77" s="922"/>
      <c r="AO77" s="872"/>
      <c r="AP77" s="923" t="s">
        <v>516</v>
      </c>
      <c r="AQ77" s="922"/>
      <c r="AR77" s="922"/>
      <c r="AS77" s="922"/>
      <c r="AT77" s="872"/>
      <c r="AU77" s="923" t="s">
        <v>516</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591</v>
      </c>
      <c r="C78" s="916"/>
      <c r="D78" s="916"/>
      <c r="E78" s="916"/>
      <c r="F78" s="916"/>
      <c r="G78" s="916"/>
      <c r="H78" s="916"/>
      <c r="I78" s="916"/>
      <c r="J78" s="916"/>
      <c r="K78" s="916"/>
      <c r="L78" s="916"/>
      <c r="M78" s="916"/>
      <c r="N78" s="916"/>
      <c r="O78" s="916"/>
      <c r="P78" s="917"/>
      <c r="Q78" s="918">
        <v>275563</v>
      </c>
      <c r="R78" s="873"/>
      <c r="S78" s="873"/>
      <c r="T78" s="873"/>
      <c r="U78" s="873"/>
      <c r="V78" s="873">
        <v>275535</v>
      </c>
      <c r="W78" s="873"/>
      <c r="X78" s="873"/>
      <c r="Y78" s="873"/>
      <c r="Z78" s="873"/>
      <c r="AA78" s="873">
        <v>28</v>
      </c>
      <c r="AB78" s="873"/>
      <c r="AC78" s="873"/>
      <c r="AD78" s="873"/>
      <c r="AE78" s="873"/>
      <c r="AF78" s="873">
        <v>28</v>
      </c>
      <c r="AG78" s="873"/>
      <c r="AH78" s="873"/>
      <c r="AI78" s="873"/>
      <c r="AJ78" s="873"/>
      <c r="AK78" s="873">
        <v>8608</v>
      </c>
      <c r="AL78" s="873"/>
      <c r="AM78" s="873"/>
      <c r="AN78" s="873"/>
      <c r="AO78" s="873"/>
      <c r="AP78" s="873" t="s">
        <v>516</v>
      </c>
      <c r="AQ78" s="873"/>
      <c r="AR78" s="873"/>
      <c r="AS78" s="873"/>
      <c r="AT78" s="873"/>
      <c r="AU78" s="873" t="s">
        <v>516</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592</v>
      </c>
      <c r="C79" s="916"/>
      <c r="D79" s="916"/>
      <c r="E79" s="916"/>
      <c r="F79" s="916"/>
      <c r="G79" s="916"/>
      <c r="H79" s="916"/>
      <c r="I79" s="916"/>
      <c r="J79" s="916"/>
      <c r="K79" s="916"/>
      <c r="L79" s="916"/>
      <c r="M79" s="916"/>
      <c r="N79" s="916"/>
      <c r="O79" s="916"/>
      <c r="P79" s="917"/>
      <c r="Q79" s="918">
        <v>108</v>
      </c>
      <c r="R79" s="873"/>
      <c r="S79" s="873"/>
      <c r="T79" s="873"/>
      <c r="U79" s="873"/>
      <c r="V79" s="873">
        <v>84</v>
      </c>
      <c r="W79" s="873"/>
      <c r="X79" s="873"/>
      <c r="Y79" s="873"/>
      <c r="Z79" s="873"/>
      <c r="AA79" s="873">
        <v>24</v>
      </c>
      <c r="AB79" s="873"/>
      <c r="AC79" s="873"/>
      <c r="AD79" s="873"/>
      <c r="AE79" s="873"/>
      <c r="AF79" s="873">
        <v>24</v>
      </c>
      <c r="AG79" s="873"/>
      <c r="AH79" s="873"/>
      <c r="AI79" s="873"/>
      <c r="AJ79" s="873"/>
      <c r="AK79" s="873">
        <v>23</v>
      </c>
      <c r="AL79" s="873"/>
      <c r="AM79" s="873"/>
      <c r="AN79" s="873"/>
      <c r="AO79" s="873"/>
      <c r="AP79" s="873" t="s">
        <v>516</v>
      </c>
      <c r="AQ79" s="873"/>
      <c r="AR79" s="873"/>
      <c r="AS79" s="873"/>
      <c r="AT79" s="873"/>
      <c r="AU79" s="873" t="s">
        <v>516</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384</v>
      </c>
      <c r="B88" s="832" t="s">
        <v>420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610</v>
      </c>
      <c r="AG88" s="884"/>
      <c r="AH88" s="884"/>
      <c r="AI88" s="884"/>
      <c r="AJ88" s="884"/>
      <c r="AK88" s="881"/>
      <c r="AL88" s="881"/>
      <c r="AM88" s="881"/>
      <c r="AN88" s="881"/>
      <c r="AO88" s="881"/>
      <c r="AP88" s="884">
        <v>410</v>
      </c>
      <c r="AQ88" s="884"/>
      <c r="AR88" s="884"/>
      <c r="AS88" s="884"/>
      <c r="AT88" s="884"/>
      <c r="AU88" s="884">
        <v>62</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32" t="s">
        <v>421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10</v>
      </c>
      <c r="CS102" s="892"/>
      <c r="CT102" s="892"/>
      <c r="CU102" s="892"/>
      <c r="CV102" s="935"/>
      <c r="CW102" s="934" t="s">
        <v>516</v>
      </c>
      <c r="CX102" s="892"/>
      <c r="CY102" s="892"/>
      <c r="CZ102" s="892"/>
      <c r="DA102" s="935"/>
      <c r="DB102" s="934" t="s">
        <v>516</v>
      </c>
      <c r="DC102" s="892"/>
      <c r="DD102" s="892"/>
      <c r="DE102" s="892"/>
      <c r="DF102" s="935"/>
      <c r="DG102" s="934" t="s">
        <v>516</v>
      </c>
      <c r="DH102" s="892"/>
      <c r="DI102" s="892"/>
      <c r="DJ102" s="892"/>
      <c r="DK102" s="935"/>
      <c r="DL102" s="934" t="s">
        <v>516</v>
      </c>
      <c r="DM102" s="892"/>
      <c r="DN102" s="892"/>
      <c r="DO102" s="892"/>
      <c r="DP102" s="935"/>
      <c r="DQ102" s="934" t="s">
        <v>516</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429</v>
      </c>
      <c r="AB109" s="937"/>
      <c r="AC109" s="937"/>
      <c r="AD109" s="937"/>
      <c r="AE109" s="938"/>
      <c r="AF109" s="936" t="s">
        <v>303</v>
      </c>
      <c r="AG109" s="937"/>
      <c r="AH109" s="937"/>
      <c r="AI109" s="937"/>
      <c r="AJ109" s="938"/>
      <c r="AK109" s="936" t="s">
        <v>302</v>
      </c>
      <c r="AL109" s="937"/>
      <c r="AM109" s="937"/>
      <c r="AN109" s="937"/>
      <c r="AO109" s="938"/>
      <c r="AP109" s="936" t="s">
        <v>430</v>
      </c>
      <c r="AQ109" s="937"/>
      <c r="AR109" s="937"/>
      <c r="AS109" s="937"/>
      <c r="AT109" s="939"/>
      <c r="AU109" s="956" t="s">
        <v>428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429</v>
      </c>
      <c r="BR109" s="937"/>
      <c r="BS109" s="937"/>
      <c r="BT109" s="937"/>
      <c r="BU109" s="938"/>
      <c r="BV109" s="936" t="s">
        <v>303</v>
      </c>
      <c r="BW109" s="937"/>
      <c r="BX109" s="937"/>
      <c r="BY109" s="937"/>
      <c r="BZ109" s="938"/>
      <c r="CA109" s="936" t="s">
        <v>302</v>
      </c>
      <c r="CB109" s="937"/>
      <c r="CC109" s="937"/>
      <c r="CD109" s="937"/>
      <c r="CE109" s="938"/>
      <c r="CF109" s="957" t="s">
        <v>430</v>
      </c>
      <c r="CG109" s="957"/>
      <c r="CH109" s="957"/>
      <c r="CI109" s="957"/>
      <c r="CJ109" s="957"/>
      <c r="CK109" s="936" t="s">
        <v>431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429</v>
      </c>
      <c r="DH109" s="937"/>
      <c r="DI109" s="937"/>
      <c r="DJ109" s="937"/>
      <c r="DK109" s="938"/>
      <c r="DL109" s="936" t="s">
        <v>303</v>
      </c>
      <c r="DM109" s="937"/>
      <c r="DN109" s="937"/>
      <c r="DO109" s="937"/>
      <c r="DP109" s="938"/>
      <c r="DQ109" s="936" t="s">
        <v>302</v>
      </c>
      <c r="DR109" s="937"/>
      <c r="DS109" s="937"/>
      <c r="DT109" s="937"/>
      <c r="DU109" s="938"/>
      <c r="DV109" s="936" t="s">
        <v>430</v>
      </c>
      <c r="DW109" s="937"/>
      <c r="DX109" s="937"/>
      <c r="DY109" s="937"/>
      <c r="DZ109" s="939"/>
    </row>
    <row r="110" spans="1:131" s="246" customFormat="1" ht="26.25" customHeight="1" x14ac:dyDescent="0.15">
      <c r="A110" s="940" t="s">
        <v>432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584229</v>
      </c>
      <c r="AB110" s="944"/>
      <c r="AC110" s="944"/>
      <c r="AD110" s="944"/>
      <c r="AE110" s="945"/>
      <c r="AF110" s="946">
        <v>645869</v>
      </c>
      <c r="AG110" s="944"/>
      <c r="AH110" s="944"/>
      <c r="AI110" s="944"/>
      <c r="AJ110" s="945"/>
      <c r="AK110" s="946">
        <v>754181</v>
      </c>
      <c r="AL110" s="944"/>
      <c r="AM110" s="944"/>
      <c r="AN110" s="944"/>
      <c r="AO110" s="945"/>
      <c r="AP110" s="947">
        <v>19.600000000000001</v>
      </c>
      <c r="AQ110" s="948"/>
      <c r="AR110" s="948"/>
      <c r="AS110" s="948"/>
      <c r="AT110" s="949"/>
      <c r="AU110" s="950" t="s">
        <v>73</v>
      </c>
      <c r="AV110" s="951"/>
      <c r="AW110" s="951"/>
      <c r="AX110" s="951"/>
      <c r="AY110" s="951"/>
      <c r="AZ110" s="992" t="s">
        <v>433</v>
      </c>
      <c r="BA110" s="941"/>
      <c r="BB110" s="941"/>
      <c r="BC110" s="941"/>
      <c r="BD110" s="941"/>
      <c r="BE110" s="941"/>
      <c r="BF110" s="941"/>
      <c r="BG110" s="941"/>
      <c r="BH110" s="941"/>
      <c r="BI110" s="941"/>
      <c r="BJ110" s="941"/>
      <c r="BK110" s="941"/>
      <c r="BL110" s="941"/>
      <c r="BM110" s="941"/>
      <c r="BN110" s="941"/>
      <c r="BO110" s="941"/>
      <c r="BP110" s="942"/>
      <c r="BQ110" s="978">
        <v>8803219</v>
      </c>
      <c r="BR110" s="979"/>
      <c r="BS110" s="979"/>
      <c r="BT110" s="979"/>
      <c r="BU110" s="979"/>
      <c r="BV110" s="979">
        <v>9439913</v>
      </c>
      <c r="BW110" s="979"/>
      <c r="BX110" s="979"/>
      <c r="BY110" s="979"/>
      <c r="BZ110" s="979"/>
      <c r="CA110" s="979">
        <v>9712139</v>
      </c>
      <c r="CB110" s="979"/>
      <c r="CC110" s="979"/>
      <c r="CD110" s="979"/>
      <c r="CE110" s="979"/>
      <c r="CF110" s="993">
        <v>253</v>
      </c>
      <c r="CG110" s="994"/>
      <c r="CH110" s="994"/>
      <c r="CI110" s="994"/>
      <c r="CJ110" s="994"/>
      <c r="CK110" s="995" t="s">
        <v>434</v>
      </c>
      <c r="CL110" s="996"/>
      <c r="CM110" s="975" t="s">
        <v>435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436</v>
      </c>
      <c r="DH110" s="979"/>
      <c r="DI110" s="979"/>
      <c r="DJ110" s="979"/>
      <c r="DK110" s="979"/>
      <c r="DL110" s="979" t="s">
        <v>437</v>
      </c>
      <c r="DM110" s="979"/>
      <c r="DN110" s="979"/>
      <c r="DO110" s="979"/>
      <c r="DP110" s="979"/>
      <c r="DQ110" s="979" t="s">
        <v>438</v>
      </c>
      <c r="DR110" s="979"/>
      <c r="DS110" s="979"/>
      <c r="DT110" s="979"/>
      <c r="DU110" s="979"/>
      <c r="DV110" s="980" t="s">
        <v>438</v>
      </c>
      <c r="DW110" s="980"/>
      <c r="DX110" s="980"/>
      <c r="DY110" s="980"/>
      <c r="DZ110" s="981"/>
    </row>
    <row r="111" spans="1:131" s="246" customFormat="1" ht="26.25" customHeight="1" x14ac:dyDescent="0.15">
      <c r="A111" s="982" t="s">
        <v>439</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231</v>
      </c>
      <c r="AB111" s="986"/>
      <c r="AC111" s="986"/>
      <c r="AD111" s="986"/>
      <c r="AE111" s="987"/>
      <c r="AF111" s="988" t="s">
        <v>436</v>
      </c>
      <c r="AG111" s="986"/>
      <c r="AH111" s="986"/>
      <c r="AI111" s="986"/>
      <c r="AJ111" s="987"/>
      <c r="AK111" s="988" t="s">
        <v>231</v>
      </c>
      <c r="AL111" s="986"/>
      <c r="AM111" s="986"/>
      <c r="AN111" s="986"/>
      <c r="AO111" s="987"/>
      <c r="AP111" s="989" t="s">
        <v>440</v>
      </c>
      <c r="AQ111" s="990"/>
      <c r="AR111" s="990"/>
      <c r="AS111" s="990"/>
      <c r="AT111" s="991"/>
      <c r="AU111" s="952"/>
      <c r="AV111" s="953"/>
      <c r="AW111" s="953"/>
      <c r="AX111" s="953"/>
      <c r="AY111" s="953"/>
      <c r="AZ111" s="1001" t="s">
        <v>441</v>
      </c>
      <c r="BA111" s="1002"/>
      <c r="BB111" s="1002"/>
      <c r="BC111" s="1002"/>
      <c r="BD111" s="1002"/>
      <c r="BE111" s="1002"/>
      <c r="BF111" s="1002"/>
      <c r="BG111" s="1002"/>
      <c r="BH111" s="1002"/>
      <c r="BI111" s="1002"/>
      <c r="BJ111" s="1002"/>
      <c r="BK111" s="1002"/>
      <c r="BL111" s="1002"/>
      <c r="BM111" s="1002"/>
      <c r="BN111" s="1002"/>
      <c r="BO111" s="1002"/>
      <c r="BP111" s="1003"/>
      <c r="BQ111" s="971">
        <v>195802</v>
      </c>
      <c r="BR111" s="972"/>
      <c r="BS111" s="972"/>
      <c r="BT111" s="972"/>
      <c r="BU111" s="972"/>
      <c r="BV111" s="972">
        <v>278054</v>
      </c>
      <c r="BW111" s="972"/>
      <c r="BX111" s="972"/>
      <c r="BY111" s="972"/>
      <c r="BZ111" s="972"/>
      <c r="CA111" s="972">
        <v>271068</v>
      </c>
      <c r="CB111" s="972"/>
      <c r="CC111" s="972"/>
      <c r="CD111" s="972"/>
      <c r="CE111" s="972"/>
      <c r="CF111" s="966">
        <v>7.1</v>
      </c>
      <c r="CG111" s="967"/>
      <c r="CH111" s="967"/>
      <c r="CI111" s="967"/>
      <c r="CJ111" s="967"/>
      <c r="CK111" s="997"/>
      <c r="CL111" s="998"/>
      <c r="CM111" s="968" t="s">
        <v>442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231</v>
      </c>
      <c r="DH111" s="972"/>
      <c r="DI111" s="972"/>
      <c r="DJ111" s="972"/>
      <c r="DK111" s="972"/>
      <c r="DL111" s="972" t="s">
        <v>231</v>
      </c>
      <c r="DM111" s="972"/>
      <c r="DN111" s="972"/>
      <c r="DO111" s="972"/>
      <c r="DP111" s="972"/>
      <c r="DQ111" s="972" t="s">
        <v>437</v>
      </c>
      <c r="DR111" s="972"/>
      <c r="DS111" s="972"/>
      <c r="DT111" s="972"/>
      <c r="DU111" s="972"/>
      <c r="DV111" s="973" t="s">
        <v>438</v>
      </c>
      <c r="DW111" s="973"/>
      <c r="DX111" s="973"/>
      <c r="DY111" s="973"/>
      <c r="DZ111" s="974"/>
    </row>
    <row r="112" spans="1:131" s="246" customFormat="1" ht="26.25" customHeight="1" x14ac:dyDescent="0.15">
      <c r="A112" s="1004" t="s">
        <v>443</v>
      </c>
      <c r="B112" s="1005"/>
      <c r="C112" s="1002" t="s">
        <v>444</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437</v>
      </c>
      <c r="AB112" s="1011"/>
      <c r="AC112" s="1011"/>
      <c r="AD112" s="1011"/>
      <c r="AE112" s="1012"/>
      <c r="AF112" s="1013" t="s">
        <v>437</v>
      </c>
      <c r="AG112" s="1011"/>
      <c r="AH112" s="1011"/>
      <c r="AI112" s="1011"/>
      <c r="AJ112" s="1012"/>
      <c r="AK112" s="1013" t="s">
        <v>231</v>
      </c>
      <c r="AL112" s="1011"/>
      <c r="AM112" s="1011"/>
      <c r="AN112" s="1011"/>
      <c r="AO112" s="1012"/>
      <c r="AP112" s="1014" t="s">
        <v>231</v>
      </c>
      <c r="AQ112" s="1015"/>
      <c r="AR112" s="1015"/>
      <c r="AS112" s="1015"/>
      <c r="AT112" s="1016"/>
      <c r="AU112" s="952"/>
      <c r="AV112" s="953"/>
      <c r="AW112" s="953"/>
      <c r="AX112" s="953"/>
      <c r="AY112" s="953"/>
      <c r="AZ112" s="1001" t="s">
        <v>445</v>
      </c>
      <c r="BA112" s="1002"/>
      <c r="BB112" s="1002"/>
      <c r="BC112" s="1002"/>
      <c r="BD112" s="1002"/>
      <c r="BE112" s="1002"/>
      <c r="BF112" s="1002"/>
      <c r="BG112" s="1002"/>
      <c r="BH112" s="1002"/>
      <c r="BI112" s="1002"/>
      <c r="BJ112" s="1002"/>
      <c r="BK112" s="1002"/>
      <c r="BL112" s="1002"/>
      <c r="BM112" s="1002"/>
      <c r="BN112" s="1002"/>
      <c r="BO112" s="1002"/>
      <c r="BP112" s="1003"/>
      <c r="BQ112" s="971">
        <v>8898954</v>
      </c>
      <c r="BR112" s="972"/>
      <c r="BS112" s="972"/>
      <c r="BT112" s="972"/>
      <c r="BU112" s="972"/>
      <c r="BV112" s="972">
        <v>9135320</v>
      </c>
      <c r="BW112" s="972"/>
      <c r="BX112" s="972"/>
      <c r="BY112" s="972"/>
      <c r="BZ112" s="972"/>
      <c r="CA112" s="972">
        <v>7955822</v>
      </c>
      <c r="CB112" s="972"/>
      <c r="CC112" s="972"/>
      <c r="CD112" s="972"/>
      <c r="CE112" s="972"/>
      <c r="CF112" s="966">
        <v>207.2</v>
      </c>
      <c r="CG112" s="967"/>
      <c r="CH112" s="967"/>
      <c r="CI112" s="967"/>
      <c r="CJ112" s="967"/>
      <c r="CK112" s="997"/>
      <c r="CL112" s="998"/>
      <c r="CM112" s="968" t="s">
        <v>446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437</v>
      </c>
      <c r="DH112" s="972"/>
      <c r="DI112" s="972"/>
      <c r="DJ112" s="972"/>
      <c r="DK112" s="972"/>
      <c r="DL112" s="972" t="s">
        <v>440</v>
      </c>
      <c r="DM112" s="972"/>
      <c r="DN112" s="972"/>
      <c r="DO112" s="972"/>
      <c r="DP112" s="972"/>
      <c r="DQ112" s="972" t="s">
        <v>440</v>
      </c>
      <c r="DR112" s="972"/>
      <c r="DS112" s="972"/>
      <c r="DT112" s="972"/>
      <c r="DU112" s="972"/>
      <c r="DV112" s="973" t="s">
        <v>438</v>
      </c>
      <c r="DW112" s="973"/>
      <c r="DX112" s="973"/>
      <c r="DY112" s="973"/>
      <c r="DZ112" s="974"/>
    </row>
    <row r="113" spans="1:130" s="246" customFormat="1" ht="26.25" customHeight="1" x14ac:dyDescent="0.15">
      <c r="A113" s="1006"/>
      <c r="B113" s="1007"/>
      <c r="C113" s="1002" t="s">
        <v>447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570860</v>
      </c>
      <c r="AB113" s="986"/>
      <c r="AC113" s="986"/>
      <c r="AD113" s="986"/>
      <c r="AE113" s="987"/>
      <c r="AF113" s="988">
        <v>580481</v>
      </c>
      <c r="AG113" s="986"/>
      <c r="AH113" s="986"/>
      <c r="AI113" s="986"/>
      <c r="AJ113" s="987"/>
      <c r="AK113" s="988">
        <v>567003</v>
      </c>
      <c r="AL113" s="986"/>
      <c r="AM113" s="986"/>
      <c r="AN113" s="986"/>
      <c r="AO113" s="987"/>
      <c r="AP113" s="989">
        <v>14.8</v>
      </c>
      <c r="AQ113" s="990"/>
      <c r="AR113" s="990"/>
      <c r="AS113" s="990"/>
      <c r="AT113" s="991"/>
      <c r="AU113" s="952"/>
      <c r="AV113" s="953"/>
      <c r="AW113" s="953"/>
      <c r="AX113" s="953"/>
      <c r="AY113" s="953"/>
      <c r="AZ113" s="1001" t="s">
        <v>448</v>
      </c>
      <c r="BA113" s="1002"/>
      <c r="BB113" s="1002"/>
      <c r="BC113" s="1002"/>
      <c r="BD113" s="1002"/>
      <c r="BE113" s="1002"/>
      <c r="BF113" s="1002"/>
      <c r="BG113" s="1002"/>
      <c r="BH113" s="1002"/>
      <c r="BI113" s="1002"/>
      <c r="BJ113" s="1002"/>
      <c r="BK113" s="1002"/>
      <c r="BL113" s="1002"/>
      <c r="BM113" s="1002"/>
      <c r="BN113" s="1002"/>
      <c r="BO113" s="1002"/>
      <c r="BP113" s="1003"/>
      <c r="BQ113" s="971">
        <v>66565</v>
      </c>
      <c r="BR113" s="972"/>
      <c r="BS113" s="972"/>
      <c r="BT113" s="972"/>
      <c r="BU113" s="972"/>
      <c r="BV113" s="972">
        <v>64780</v>
      </c>
      <c r="BW113" s="972"/>
      <c r="BX113" s="972"/>
      <c r="BY113" s="972"/>
      <c r="BZ113" s="972"/>
      <c r="CA113" s="972">
        <v>62115</v>
      </c>
      <c r="CB113" s="972"/>
      <c r="CC113" s="972"/>
      <c r="CD113" s="972"/>
      <c r="CE113" s="972"/>
      <c r="CF113" s="966">
        <v>1.6</v>
      </c>
      <c r="CG113" s="967"/>
      <c r="CH113" s="967"/>
      <c r="CI113" s="967"/>
      <c r="CJ113" s="967"/>
      <c r="CK113" s="997"/>
      <c r="CL113" s="998"/>
      <c r="CM113" s="968" t="s">
        <v>449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231</v>
      </c>
      <c r="DH113" s="1011"/>
      <c r="DI113" s="1011"/>
      <c r="DJ113" s="1011"/>
      <c r="DK113" s="1012"/>
      <c r="DL113" s="1013" t="s">
        <v>437</v>
      </c>
      <c r="DM113" s="1011"/>
      <c r="DN113" s="1011"/>
      <c r="DO113" s="1011"/>
      <c r="DP113" s="1012"/>
      <c r="DQ113" s="1013" t="s">
        <v>440</v>
      </c>
      <c r="DR113" s="1011"/>
      <c r="DS113" s="1011"/>
      <c r="DT113" s="1011"/>
      <c r="DU113" s="1012"/>
      <c r="DV113" s="1014" t="s">
        <v>437</v>
      </c>
      <c r="DW113" s="1015"/>
      <c r="DX113" s="1015"/>
      <c r="DY113" s="1015"/>
      <c r="DZ113" s="1016"/>
    </row>
    <row r="114" spans="1:130" s="246" customFormat="1" ht="26.25" customHeight="1" x14ac:dyDescent="0.15">
      <c r="A114" s="1006"/>
      <c r="B114" s="1007"/>
      <c r="C114" s="1002" t="s">
        <v>450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7482</v>
      </c>
      <c r="AB114" s="1011"/>
      <c r="AC114" s="1011"/>
      <c r="AD114" s="1011"/>
      <c r="AE114" s="1012"/>
      <c r="AF114" s="1013">
        <v>2410</v>
      </c>
      <c r="AG114" s="1011"/>
      <c r="AH114" s="1011"/>
      <c r="AI114" s="1011"/>
      <c r="AJ114" s="1012"/>
      <c r="AK114" s="1013">
        <v>5118</v>
      </c>
      <c r="AL114" s="1011"/>
      <c r="AM114" s="1011"/>
      <c r="AN114" s="1011"/>
      <c r="AO114" s="1012"/>
      <c r="AP114" s="1014">
        <v>0.1</v>
      </c>
      <c r="AQ114" s="1015"/>
      <c r="AR114" s="1015"/>
      <c r="AS114" s="1015"/>
      <c r="AT114" s="1016"/>
      <c r="AU114" s="952"/>
      <c r="AV114" s="953"/>
      <c r="AW114" s="953"/>
      <c r="AX114" s="953"/>
      <c r="AY114" s="953"/>
      <c r="AZ114" s="1001" t="s">
        <v>451</v>
      </c>
      <c r="BA114" s="1002"/>
      <c r="BB114" s="1002"/>
      <c r="BC114" s="1002"/>
      <c r="BD114" s="1002"/>
      <c r="BE114" s="1002"/>
      <c r="BF114" s="1002"/>
      <c r="BG114" s="1002"/>
      <c r="BH114" s="1002"/>
      <c r="BI114" s="1002"/>
      <c r="BJ114" s="1002"/>
      <c r="BK114" s="1002"/>
      <c r="BL114" s="1002"/>
      <c r="BM114" s="1002"/>
      <c r="BN114" s="1002"/>
      <c r="BO114" s="1002"/>
      <c r="BP114" s="1003"/>
      <c r="BQ114" s="971">
        <v>933794</v>
      </c>
      <c r="BR114" s="972"/>
      <c r="BS114" s="972"/>
      <c r="BT114" s="972"/>
      <c r="BU114" s="972"/>
      <c r="BV114" s="972">
        <v>766239</v>
      </c>
      <c r="BW114" s="972"/>
      <c r="BX114" s="972"/>
      <c r="BY114" s="972"/>
      <c r="BZ114" s="972"/>
      <c r="CA114" s="972">
        <v>766589</v>
      </c>
      <c r="CB114" s="972"/>
      <c r="CC114" s="972"/>
      <c r="CD114" s="972"/>
      <c r="CE114" s="972"/>
      <c r="CF114" s="966">
        <v>20</v>
      </c>
      <c r="CG114" s="967"/>
      <c r="CH114" s="967"/>
      <c r="CI114" s="967"/>
      <c r="CJ114" s="967"/>
      <c r="CK114" s="997"/>
      <c r="CL114" s="998"/>
      <c r="CM114" s="968" t="s">
        <v>452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438</v>
      </c>
      <c r="DH114" s="1011"/>
      <c r="DI114" s="1011"/>
      <c r="DJ114" s="1011"/>
      <c r="DK114" s="1012"/>
      <c r="DL114" s="1013" t="s">
        <v>437</v>
      </c>
      <c r="DM114" s="1011"/>
      <c r="DN114" s="1011"/>
      <c r="DO114" s="1011"/>
      <c r="DP114" s="1012"/>
      <c r="DQ114" s="1013" t="s">
        <v>231</v>
      </c>
      <c r="DR114" s="1011"/>
      <c r="DS114" s="1011"/>
      <c r="DT114" s="1011"/>
      <c r="DU114" s="1012"/>
      <c r="DV114" s="1014" t="s">
        <v>438</v>
      </c>
      <c r="DW114" s="1015"/>
      <c r="DX114" s="1015"/>
      <c r="DY114" s="1015"/>
      <c r="DZ114" s="1016"/>
    </row>
    <row r="115" spans="1:130" s="246" customFormat="1" ht="26.25" customHeight="1" x14ac:dyDescent="0.15">
      <c r="A115" s="1006"/>
      <c r="B115" s="1007"/>
      <c r="C115" s="1002" t="s">
        <v>453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4393</v>
      </c>
      <c r="AB115" s="986"/>
      <c r="AC115" s="986"/>
      <c r="AD115" s="986"/>
      <c r="AE115" s="987"/>
      <c r="AF115" s="988">
        <v>3544</v>
      </c>
      <c r="AG115" s="986"/>
      <c r="AH115" s="986"/>
      <c r="AI115" s="986"/>
      <c r="AJ115" s="987"/>
      <c r="AK115" s="988">
        <v>3521</v>
      </c>
      <c r="AL115" s="986"/>
      <c r="AM115" s="986"/>
      <c r="AN115" s="986"/>
      <c r="AO115" s="987"/>
      <c r="AP115" s="989">
        <v>0.1</v>
      </c>
      <c r="AQ115" s="990"/>
      <c r="AR115" s="990"/>
      <c r="AS115" s="990"/>
      <c r="AT115" s="991"/>
      <c r="AU115" s="952"/>
      <c r="AV115" s="953"/>
      <c r="AW115" s="953"/>
      <c r="AX115" s="953"/>
      <c r="AY115" s="953"/>
      <c r="AZ115" s="1001" t="s">
        <v>454</v>
      </c>
      <c r="BA115" s="1002"/>
      <c r="BB115" s="1002"/>
      <c r="BC115" s="1002"/>
      <c r="BD115" s="1002"/>
      <c r="BE115" s="1002"/>
      <c r="BF115" s="1002"/>
      <c r="BG115" s="1002"/>
      <c r="BH115" s="1002"/>
      <c r="BI115" s="1002"/>
      <c r="BJ115" s="1002"/>
      <c r="BK115" s="1002"/>
      <c r="BL115" s="1002"/>
      <c r="BM115" s="1002"/>
      <c r="BN115" s="1002"/>
      <c r="BO115" s="1002"/>
      <c r="BP115" s="1003"/>
      <c r="BQ115" s="971" t="s">
        <v>437</v>
      </c>
      <c r="BR115" s="972"/>
      <c r="BS115" s="972"/>
      <c r="BT115" s="972"/>
      <c r="BU115" s="972"/>
      <c r="BV115" s="972" t="s">
        <v>231</v>
      </c>
      <c r="BW115" s="972"/>
      <c r="BX115" s="972"/>
      <c r="BY115" s="972"/>
      <c r="BZ115" s="972"/>
      <c r="CA115" s="972" t="s">
        <v>455</v>
      </c>
      <c r="CB115" s="972"/>
      <c r="CC115" s="972"/>
      <c r="CD115" s="972"/>
      <c r="CE115" s="972"/>
      <c r="CF115" s="966" t="s">
        <v>440</v>
      </c>
      <c r="CG115" s="967"/>
      <c r="CH115" s="967"/>
      <c r="CI115" s="967"/>
      <c r="CJ115" s="967"/>
      <c r="CK115" s="997"/>
      <c r="CL115" s="998"/>
      <c r="CM115" s="1001" t="s">
        <v>456</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455</v>
      </c>
      <c r="DH115" s="1011"/>
      <c r="DI115" s="1011"/>
      <c r="DJ115" s="1011"/>
      <c r="DK115" s="1012"/>
      <c r="DL115" s="1013" t="s">
        <v>438</v>
      </c>
      <c r="DM115" s="1011"/>
      <c r="DN115" s="1011"/>
      <c r="DO115" s="1011"/>
      <c r="DP115" s="1012"/>
      <c r="DQ115" s="1013" t="s">
        <v>437</v>
      </c>
      <c r="DR115" s="1011"/>
      <c r="DS115" s="1011"/>
      <c r="DT115" s="1011"/>
      <c r="DU115" s="1012"/>
      <c r="DV115" s="1014" t="s">
        <v>437</v>
      </c>
      <c r="DW115" s="1015"/>
      <c r="DX115" s="1015"/>
      <c r="DY115" s="1015"/>
      <c r="DZ115" s="1016"/>
    </row>
    <row r="116" spans="1:130" s="246" customFormat="1" ht="26.25" customHeight="1" x14ac:dyDescent="0.15">
      <c r="A116" s="1008"/>
      <c r="B116" s="1009"/>
      <c r="C116" s="1017" t="s">
        <v>457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438</v>
      </c>
      <c r="AB116" s="1011"/>
      <c r="AC116" s="1011"/>
      <c r="AD116" s="1011"/>
      <c r="AE116" s="1012"/>
      <c r="AF116" s="1013" t="s">
        <v>455</v>
      </c>
      <c r="AG116" s="1011"/>
      <c r="AH116" s="1011"/>
      <c r="AI116" s="1011"/>
      <c r="AJ116" s="1012"/>
      <c r="AK116" s="1013">
        <v>400</v>
      </c>
      <c r="AL116" s="1011"/>
      <c r="AM116" s="1011"/>
      <c r="AN116" s="1011"/>
      <c r="AO116" s="1012"/>
      <c r="AP116" s="1014">
        <v>0</v>
      </c>
      <c r="AQ116" s="1015"/>
      <c r="AR116" s="1015"/>
      <c r="AS116" s="1015"/>
      <c r="AT116" s="1016"/>
      <c r="AU116" s="952"/>
      <c r="AV116" s="953"/>
      <c r="AW116" s="953"/>
      <c r="AX116" s="953"/>
      <c r="AY116" s="953"/>
      <c r="AZ116" s="1019" t="s">
        <v>458</v>
      </c>
      <c r="BA116" s="1020"/>
      <c r="BB116" s="1020"/>
      <c r="BC116" s="1020"/>
      <c r="BD116" s="1020"/>
      <c r="BE116" s="1020"/>
      <c r="BF116" s="1020"/>
      <c r="BG116" s="1020"/>
      <c r="BH116" s="1020"/>
      <c r="BI116" s="1020"/>
      <c r="BJ116" s="1020"/>
      <c r="BK116" s="1020"/>
      <c r="BL116" s="1020"/>
      <c r="BM116" s="1020"/>
      <c r="BN116" s="1020"/>
      <c r="BO116" s="1020"/>
      <c r="BP116" s="1021"/>
      <c r="BQ116" s="971" t="s">
        <v>231</v>
      </c>
      <c r="BR116" s="972"/>
      <c r="BS116" s="972"/>
      <c r="BT116" s="972"/>
      <c r="BU116" s="972"/>
      <c r="BV116" s="972" t="s">
        <v>231</v>
      </c>
      <c r="BW116" s="972"/>
      <c r="BX116" s="972"/>
      <c r="BY116" s="972"/>
      <c r="BZ116" s="972"/>
      <c r="CA116" s="972" t="s">
        <v>436</v>
      </c>
      <c r="CB116" s="972"/>
      <c r="CC116" s="972"/>
      <c r="CD116" s="972"/>
      <c r="CE116" s="972"/>
      <c r="CF116" s="966" t="s">
        <v>440</v>
      </c>
      <c r="CG116" s="967"/>
      <c r="CH116" s="967"/>
      <c r="CI116" s="967"/>
      <c r="CJ116" s="967"/>
      <c r="CK116" s="997"/>
      <c r="CL116" s="998"/>
      <c r="CM116" s="968" t="s">
        <v>459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231</v>
      </c>
      <c r="DH116" s="1011"/>
      <c r="DI116" s="1011"/>
      <c r="DJ116" s="1011"/>
      <c r="DK116" s="1012"/>
      <c r="DL116" s="1013" t="s">
        <v>231</v>
      </c>
      <c r="DM116" s="1011"/>
      <c r="DN116" s="1011"/>
      <c r="DO116" s="1011"/>
      <c r="DP116" s="1012"/>
      <c r="DQ116" s="1013" t="s">
        <v>231</v>
      </c>
      <c r="DR116" s="1011"/>
      <c r="DS116" s="1011"/>
      <c r="DT116" s="1011"/>
      <c r="DU116" s="1012"/>
      <c r="DV116" s="1014" t="s">
        <v>231</v>
      </c>
      <c r="DW116" s="1015"/>
      <c r="DX116" s="1015"/>
      <c r="DY116" s="1015"/>
      <c r="DZ116" s="1016"/>
    </row>
    <row r="117" spans="1:130" s="246" customFormat="1" ht="26.25" customHeight="1" x14ac:dyDescent="0.15">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460</v>
      </c>
      <c r="Z117" s="938"/>
      <c r="AA117" s="1028">
        <v>1166964</v>
      </c>
      <c r="AB117" s="1029"/>
      <c r="AC117" s="1029"/>
      <c r="AD117" s="1029"/>
      <c r="AE117" s="1030"/>
      <c r="AF117" s="1031">
        <v>1232304</v>
      </c>
      <c r="AG117" s="1029"/>
      <c r="AH117" s="1029"/>
      <c r="AI117" s="1029"/>
      <c r="AJ117" s="1030"/>
      <c r="AK117" s="1031">
        <v>1330223</v>
      </c>
      <c r="AL117" s="1029"/>
      <c r="AM117" s="1029"/>
      <c r="AN117" s="1029"/>
      <c r="AO117" s="1030"/>
      <c r="AP117" s="1032"/>
      <c r="AQ117" s="1033"/>
      <c r="AR117" s="1033"/>
      <c r="AS117" s="1033"/>
      <c r="AT117" s="1034"/>
      <c r="AU117" s="952"/>
      <c r="AV117" s="953"/>
      <c r="AW117" s="953"/>
      <c r="AX117" s="953"/>
      <c r="AY117" s="953"/>
      <c r="AZ117" s="1019" t="s">
        <v>461</v>
      </c>
      <c r="BA117" s="1020"/>
      <c r="BB117" s="1020"/>
      <c r="BC117" s="1020"/>
      <c r="BD117" s="1020"/>
      <c r="BE117" s="1020"/>
      <c r="BF117" s="1020"/>
      <c r="BG117" s="1020"/>
      <c r="BH117" s="1020"/>
      <c r="BI117" s="1020"/>
      <c r="BJ117" s="1020"/>
      <c r="BK117" s="1020"/>
      <c r="BL117" s="1020"/>
      <c r="BM117" s="1020"/>
      <c r="BN117" s="1020"/>
      <c r="BO117" s="1020"/>
      <c r="BP117" s="1021"/>
      <c r="BQ117" s="971" t="s">
        <v>438</v>
      </c>
      <c r="BR117" s="972"/>
      <c r="BS117" s="972"/>
      <c r="BT117" s="972"/>
      <c r="BU117" s="972"/>
      <c r="BV117" s="972" t="s">
        <v>437</v>
      </c>
      <c r="BW117" s="972"/>
      <c r="BX117" s="972"/>
      <c r="BY117" s="972"/>
      <c r="BZ117" s="972"/>
      <c r="CA117" s="972" t="s">
        <v>231</v>
      </c>
      <c r="CB117" s="972"/>
      <c r="CC117" s="972"/>
      <c r="CD117" s="972"/>
      <c r="CE117" s="972"/>
      <c r="CF117" s="966" t="s">
        <v>231</v>
      </c>
      <c r="CG117" s="967"/>
      <c r="CH117" s="967"/>
      <c r="CI117" s="967"/>
      <c r="CJ117" s="967"/>
      <c r="CK117" s="997"/>
      <c r="CL117" s="998"/>
      <c r="CM117" s="968" t="s">
        <v>462</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231</v>
      </c>
      <c r="DH117" s="1011"/>
      <c r="DI117" s="1011"/>
      <c r="DJ117" s="1011"/>
      <c r="DK117" s="1012"/>
      <c r="DL117" s="1013" t="s">
        <v>231</v>
      </c>
      <c r="DM117" s="1011"/>
      <c r="DN117" s="1011"/>
      <c r="DO117" s="1011"/>
      <c r="DP117" s="1012"/>
      <c r="DQ117" s="1013" t="s">
        <v>231</v>
      </c>
      <c r="DR117" s="1011"/>
      <c r="DS117" s="1011"/>
      <c r="DT117" s="1011"/>
      <c r="DU117" s="1012"/>
      <c r="DV117" s="1014" t="s">
        <v>455</v>
      </c>
      <c r="DW117" s="1015"/>
      <c r="DX117" s="1015"/>
      <c r="DY117" s="1015"/>
      <c r="DZ117" s="1016"/>
    </row>
    <row r="118" spans="1:130" s="246" customFormat="1" ht="26.25" customHeight="1" x14ac:dyDescent="0.15">
      <c r="A118" s="956" t="s">
        <v>431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429</v>
      </c>
      <c r="AB118" s="937"/>
      <c r="AC118" s="937"/>
      <c r="AD118" s="937"/>
      <c r="AE118" s="938"/>
      <c r="AF118" s="936" t="s">
        <v>303</v>
      </c>
      <c r="AG118" s="937"/>
      <c r="AH118" s="937"/>
      <c r="AI118" s="937"/>
      <c r="AJ118" s="938"/>
      <c r="AK118" s="936" t="s">
        <v>302</v>
      </c>
      <c r="AL118" s="937"/>
      <c r="AM118" s="937"/>
      <c r="AN118" s="937"/>
      <c r="AO118" s="938"/>
      <c r="AP118" s="1023" t="s">
        <v>430</v>
      </c>
      <c r="AQ118" s="1024"/>
      <c r="AR118" s="1024"/>
      <c r="AS118" s="1024"/>
      <c r="AT118" s="1025"/>
      <c r="AU118" s="952"/>
      <c r="AV118" s="953"/>
      <c r="AW118" s="953"/>
      <c r="AX118" s="953"/>
      <c r="AY118" s="953"/>
      <c r="AZ118" s="1026" t="s">
        <v>463</v>
      </c>
      <c r="BA118" s="1017"/>
      <c r="BB118" s="1017"/>
      <c r="BC118" s="1017"/>
      <c r="BD118" s="1017"/>
      <c r="BE118" s="1017"/>
      <c r="BF118" s="1017"/>
      <c r="BG118" s="1017"/>
      <c r="BH118" s="1017"/>
      <c r="BI118" s="1017"/>
      <c r="BJ118" s="1017"/>
      <c r="BK118" s="1017"/>
      <c r="BL118" s="1017"/>
      <c r="BM118" s="1017"/>
      <c r="BN118" s="1017"/>
      <c r="BO118" s="1017"/>
      <c r="BP118" s="1018"/>
      <c r="BQ118" s="1049" t="s">
        <v>231</v>
      </c>
      <c r="BR118" s="1050"/>
      <c r="BS118" s="1050"/>
      <c r="BT118" s="1050"/>
      <c r="BU118" s="1050"/>
      <c r="BV118" s="1050" t="s">
        <v>231</v>
      </c>
      <c r="BW118" s="1050"/>
      <c r="BX118" s="1050"/>
      <c r="BY118" s="1050"/>
      <c r="BZ118" s="1050"/>
      <c r="CA118" s="1050" t="s">
        <v>455</v>
      </c>
      <c r="CB118" s="1050"/>
      <c r="CC118" s="1050"/>
      <c r="CD118" s="1050"/>
      <c r="CE118" s="1050"/>
      <c r="CF118" s="966" t="s">
        <v>231</v>
      </c>
      <c r="CG118" s="967"/>
      <c r="CH118" s="967"/>
      <c r="CI118" s="967"/>
      <c r="CJ118" s="967"/>
      <c r="CK118" s="997"/>
      <c r="CL118" s="998"/>
      <c r="CM118" s="968" t="s">
        <v>464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231</v>
      </c>
      <c r="DH118" s="1011"/>
      <c r="DI118" s="1011"/>
      <c r="DJ118" s="1011"/>
      <c r="DK118" s="1012"/>
      <c r="DL118" s="1013" t="s">
        <v>437</v>
      </c>
      <c r="DM118" s="1011"/>
      <c r="DN118" s="1011"/>
      <c r="DO118" s="1011"/>
      <c r="DP118" s="1012"/>
      <c r="DQ118" s="1013" t="s">
        <v>437</v>
      </c>
      <c r="DR118" s="1011"/>
      <c r="DS118" s="1011"/>
      <c r="DT118" s="1011"/>
      <c r="DU118" s="1012"/>
      <c r="DV118" s="1014" t="s">
        <v>231</v>
      </c>
      <c r="DW118" s="1015"/>
      <c r="DX118" s="1015"/>
      <c r="DY118" s="1015"/>
      <c r="DZ118" s="1016"/>
    </row>
    <row r="119" spans="1:130" s="246" customFormat="1" ht="26.25" customHeight="1" x14ac:dyDescent="0.15">
      <c r="A119" s="1110" t="s">
        <v>434</v>
      </c>
      <c r="B119" s="996"/>
      <c r="C119" s="975" t="s">
        <v>435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231</v>
      </c>
      <c r="AB119" s="944"/>
      <c r="AC119" s="944"/>
      <c r="AD119" s="944"/>
      <c r="AE119" s="945"/>
      <c r="AF119" s="946" t="s">
        <v>455</v>
      </c>
      <c r="AG119" s="944"/>
      <c r="AH119" s="944"/>
      <c r="AI119" s="944"/>
      <c r="AJ119" s="945"/>
      <c r="AK119" s="946" t="s">
        <v>440</v>
      </c>
      <c r="AL119" s="944"/>
      <c r="AM119" s="944"/>
      <c r="AN119" s="944"/>
      <c r="AO119" s="945"/>
      <c r="AP119" s="947" t="s">
        <v>437</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465</v>
      </c>
      <c r="BP119" s="1058"/>
      <c r="BQ119" s="1049">
        <v>18898334</v>
      </c>
      <c r="BR119" s="1050"/>
      <c r="BS119" s="1050"/>
      <c r="BT119" s="1050"/>
      <c r="BU119" s="1050"/>
      <c r="BV119" s="1050">
        <v>19684306</v>
      </c>
      <c r="BW119" s="1050"/>
      <c r="BX119" s="1050"/>
      <c r="BY119" s="1050"/>
      <c r="BZ119" s="1050"/>
      <c r="CA119" s="1050">
        <v>18767733</v>
      </c>
      <c r="CB119" s="1050"/>
      <c r="CC119" s="1050"/>
      <c r="CD119" s="1050"/>
      <c r="CE119" s="1050"/>
      <c r="CF119" s="1051"/>
      <c r="CG119" s="1052"/>
      <c r="CH119" s="1052"/>
      <c r="CI119" s="1052"/>
      <c r="CJ119" s="1053"/>
      <c r="CK119" s="999"/>
      <c r="CL119" s="1000"/>
      <c r="CM119" s="1054" t="s">
        <v>466</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195802</v>
      </c>
      <c r="DH119" s="1036"/>
      <c r="DI119" s="1036"/>
      <c r="DJ119" s="1036"/>
      <c r="DK119" s="1037"/>
      <c r="DL119" s="1035">
        <v>278054</v>
      </c>
      <c r="DM119" s="1036"/>
      <c r="DN119" s="1036"/>
      <c r="DO119" s="1036"/>
      <c r="DP119" s="1037"/>
      <c r="DQ119" s="1035">
        <v>271068</v>
      </c>
      <c r="DR119" s="1036"/>
      <c r="DS119" s="1036"/>
      <c r="DT119" s="1036"/>
      <c r="DU119" s="1037"/>
      <c r="DV119" s="1038">
        <v>7.1</v>
      </c>
      <c r="DW119" s="1039"/>
      <c r="DX119" s="1039"/>
      <c r="DY119" s="1039"/>
      <c r="DZ119" s="1040"/>
    </row>
    <row r="120" spans="1:130" s="246" customFormat="1" ht="26.25" customHeight="1" x14ac:dyDescent="0.15">
      <c r="A120" s="1111"/>
      <c r="B120" s="998"/>
      <c r="C120" s="968" t="s">
        <v>442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440</v>
      </c>
      <c r="AB120" s="1011"/>
      <c r="AC120" s="1011"/>
      <c r="AD120" s="1011"/>
      <c r="AE120" s="1012"/>
      <c r="AF120" s="1013" t="s">
        <v>436</v>
      </c>
      <c r="AG120" s="1011"/>
      <c r="AH120" s="1011"/>
      <c r="AI120" s="1011"/>
      <c r="AJ120" s="1012"/>
      <c r="AK120" s="1013" t="s">
        <v>231</v>
      </c>
      <c r="AL120" s="1011"/>
      <c r="AM120" s="1011"/>
      <c r="AN120" s="1011"/>
      <c r="AO120" s="1012"/>
      <c r="AP120" s="1014" t="s">
        <v>436</v>
      </c>
      <c r="AQ120" s="1015"/>
      <c r="AR120" s="1015"/>
      <c r="AS120" s="1015"/>
      <c r="AT120" s="1016"/>
      <c r="AU120" s="1041" t="s">
        <v>467</v>
      </c>
      <c r="AV120" s="1042"/>
      <c r="AW120" s="1042"/>
      <c r="AX120" s="1042"/>
      <c r="AY120" s="1043"/>
      <c r="AZ120" s="992" t="s">
        <v>468</v>
      </c>
      <c r="BA120" s="941"/>
      <c r="BB120" s="941"/>
      <c r="BC120" s="941"/>
      <c r="BD120" s="941"/>
      <c r="BE120" s="941"/>
      <c r="BF120" s="941"/>
      <c r="BG120" s="941"/>
      <c r="BH120" s="941"/>
      <c r="BI120" s="941"/>
      <c r="BJ120" s="941"/>
      <c r="BK120" s="941"/>
      <c r="BL120" s="941"/>
      <c r="BM120" s="941"/>
      <c r="BN120" s="941"/>
      <c r="BO120" s="941"/>
      <c r="BP120" s="942"/>
      <c r="BQ120" s="978">
        <v>8762017</v>
      </c>
      <c r="BR120" s="979"/>
      <c r="BS120" s="979"/>
      <c r="BT120" s="979"/>
      <c r="BU120" s="979"/>
      <c r="BV120" s="979">
        <v>9321952</v>
      </c>
      <c r="BW120" s="979"/>
      <c r="BX120" s="979"/>
      <c r="BY120" s="979"/>
      <c r="BZ120" s="979"/>
      <c r="CA120" s="979">
        <v>8331249</v>
      </c>
      <c r="CB120" s="979"/>
      <c r="CC120" s="979"/>
      <c r="CD120" s="979"/>
      <c r="CE120" s="979"/>
      <c r="CF120" s="993">
        <v>217</v>
      </c>
      <c r="CG120" s="994"/>
      <c r="CH120" s="994"/>
      <c r="CI120" s="994"/>
      <c r="CJ120" s="994"/>
      <c r="CK120" s="1059" t="s">
        <v>469</v>
      </c>
      <c r="CL120" s="1060"/>
      <c r="CM120" s="1060"/>
      <c r="CN120" s="1060"/>
      <c r="CO120" s="1061"/>
      <c r="CP120" s="1067" t="s">
        <v>470</v>
      </c>
      <c r="CQ120" s="1068"/>
      <c r="CR120" s="1068"/>
      <c r="CS120" s="1068"/>
      <c r="CT120" s="1068"/>
      <c r="CU120" s="1068"/>
      <c r="CV120" s="1068"/>
      <c r="CW120" s="1068"/>
      <c r="CX120" s="1068"/>
      <c r="CY120" s="1068"/>
      <c r="CZ120" s="1068"/>
      <c r="DA120" s="1068"/>
      <c r="DB120" s="1068"/>
      <c r="DC120" s="1068"/>
      <c r="DD120" s="1068"/>
      <c r="DE120" s="1068"/>
      <c r="DF120" s="1069"/>
      <c r="DG120" s="978" t="s">
        <v>455</v>
      </c>
      <c r="DH120" s="979"/>
      <c r="DI120" s="979"/>
      <c r="DJ120" s="979"/>
      <c r="DK120" s="979"/>
      <c r="DL120" s="979" t="s">
        <v>231</v>
      </c>
      <c r="DM120" s="979"/>
      <c r="DN120" s="979"/>
      <c r="DO120" s="979"/>
      <c r="DP120" s="979"/>
      <c r="DQ120" s="979">
        <v>6574907</v>
      </c>
      <c r="DR120" s="979"/>
      <c r="DS120" s="979"/>
      <c r="DT120" s="979"/>
      <c r="DU120" s="979"/>
      <c r="DV120" s="980">
        <v>171.3</v>
      </c>
      <c r="DW120" s="980"/>
      <c r="DX120" s="980"/>
      <c r="DY120" s="980"/>
      <c r="DZ120" s="981"/>
    </row>
    <row r="121" spans="1:130" s="246" customFormat="1" ht="26.25" customHeight="1" x14ac:dyDescent="0.15">
      <c r="A121" s="1111"/>
      <c r="B121" s="998"/>
      <c r="C121" s="1019" t="s">
        <v>471</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231</v>
      </c>
      <c r="AB121" s="1011"/>
      <c r="AC121" s="1011"/>
      <c r="AD121" s="1011"/>
      <c r="AE121" s="1012"/>
      <c r="AF121" s="1013" t="s">
        <v>436</v>
      </c>
      <c r="AG121" s="1011"/>
      <c r="AH121" s="1011"/>
      <c r="AI121" s="1011"/>
      <c r="AJ121" s="1012"/>
      <c r="AK121" s="1013" t="s">
        <v>440</v>
      </c>
      <c r="AL121" s="1011"/>
      <c r="AM121" s="1011"/>
      <c r="AN121" s="1011"/>
      <c r="AO121" s="1012"/>
      <c r="AP121" s="1014" t="s">
        <v>455</v>
      </c>
      <c r="AQ121" s="1015"/>
      <c r="AR121" s="1015"/>
      <c r="AS121" s="1015"/>
      <c r="AT121" s="1016"/>
      <c r="AU121" s="1044"/>
      <c r="AV121" s="1045"/>
      <c r="AW121" s="1045"/>
      <c r="AX121" s="1045"/>
      <c r="AY121" s="1046"/>
      <c r="AZ121" s="1001" t="s">
        <v>472</v>
      </c>
      <c r="BA121" s="1002"/>
      <c r="BB121" s="1002"/>
      <c r="BC121" s="1002"/>
      <c r="BD121" s="1002"/>
      <c r="BE121" s="1002"/>
      <c r="BF121" s="1002"/>
      <c r="BG121" s="1002"/>
      <c r="BH121" s="1002"/>
      <c r="BI121" s="1002"/>
      <c r="BJ121" s="1002"/>
      <c r="BK121" s="1002"/>
      <c r="BL121" s="1002"/>
      <c r="BM121" s="1002"/>
      <c r="BN121" s="1002"/>
      <c r="BO121" s="1002"/>
      <c r="BP121" s="1003"/>
      <c r="BQ121" s="971">
        <v>2366</v>
      </c>
      <c r="BR121" s="972"/>
      <c r="BS121" s="972"/>
      <c r="BT121" s="972"/>
      <c r="BU121" s="972"/>
      <c r="BV121" s="972">
        <v>57051</v>
      </c>
      <c r="BW121" s="972"/>
      <c r="BX121" s="972"/>
      <c r="BY121" s="972"/>
      <c r="BZ121" s="972"/>
      <c r="CA121" s="972">
        <v>53413</v>
      </c>
      <c r="CB121" s="972"/>
      <c r="CC121" s="972"/>
      <c r="CD121" s="972"/>
      <c r="CE121" s="972"/>
      <c r="CF121" s="966">
        <v>1.4</v>
      </c>
      <c r="CG121" s="967"/>
      <c r="CH121" s="967"/>
      <c r="CI121" s="967"/>
      <c r="CJ121" s="967"/>
      <c r="CK121" s="1062"/>
      <c r="CL121" s="1063"/>
      <c r="CM121" s="1063"/>
      <c r="CN121" s="1063"/>
      <c r="CO121" s="1064"/>
      <c r="CP121" s="1072" t="s">
        <v>473</v>
      </c>
      <c r="CQ121" s="1073"/>
      <c r="CR121" s="1073"/>
      <c r="CS121" s="1073"/>
      <c r="CT121" s="1073"/>
      <c r="CU121" s="1073"/>
      <c r="CV121" s="1073"/>
      <c r="CW121" s="1073"/>
      <c r="CX121" s="1073"/>
      <c r="CY121" s="1073"/>
      <c r="CZ121" s="1073"/>
      <c r="DA121" s="1073"/>
      <c r="DB121" s="1073"/>
      <c r="DC121" s="1073"/>
      <c r="DD121" s="1073"/>
      <c r="DE121" s="1073"/>
      <c r="DF121" s="1074"/>
      <c r="DG121" s="971">
        <v>1099272</v>
      </c>
      <c r="DH121" s="972"/>
      <c r="DI121" s="972"/>
      <c r="DJ121" s="972"/>
      <c r="DK121" s="972"/>
      <c r="DL121" s="972">
        <v>1045098</v>
      </c>
      <c r="DM121" s="972"/>
      <c r="DN121" s="972"/>
      <c r="DO121" s="972"/>
      <c r="DP121" s="972"/>
      <c r="DQ121" s="972">
        <v>998779</v>
      </c>
      <c r="DR121" s="972"/>
      <c r="DS121" s="972"/>
      <c r="DT121" s="972"/>
      <c r="DU121" s="972"/>
      <c r="DV121" s="973">
        <v>26</v>
      </c>
      <c r="DW121" s="973"/>
      <c r="DX121" s="973"/>
      <c r="DY121" s="973"/>
      <c r="DZ121" s="974"/>
    </row>
    <row r="122" spans="1:130" s="246" customFormat="1" ht="26.25" customHeight="1" x14ac:dyDescent="0.15">
      <c r="A122" s="1111"/>
      <c r="B122" s="998"/>
      <c r="C122" s="968" t="s">
        <v>452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231</v>
      </c>
      <c r="AB122" s="1011"/>
      <c r="AC122" s="1011"/>
      <c r="AD122" s="1011"/>
      <c r="AE122" s="1012"/>
      <c r="AF122" s="1013" t="s">
        <v>440</v>
      </c>
      <c r="AG122" s="1011"/>
      <c r="AH122" s="1011"/>
      <c r="AI122" s="1011"/>
      <c r="AJ122" s="1012"/>
      <c r="AK122" s="1013" t="s">
        <v>231</v>
      </c>
      <c r="AL122" s="1011"/>
      <c r="AM122" s="1011"/>
      <c r="AN122" s="1011"/>
      <c r="AO122" s="1012"/>
      <c r="AP122" s="1014" t="s">
        <v>455</v>
      </c>
      <c r="AQ122" s="1015"/>
      <c r="AR122" s="1015"/>
      <c r="AS122" s="1015"/>
      <c r="AT122" s="1016"/>
      <c r="AU122" s="1044"/>
      <c r="AV122" s="1045"/>
      <c r="AW122" s="1045"/>
      <c r="AX122" s="1045"/>
      <c r="AY122" s="1046"/>
      <c r="AZ122" s="1026" t="s">
        <v>474</v>
      </c>
      <c r="BA122" s="1017"/>
      <c r="BB122" s="1017"/>
      <c r="BC122" s="1017"/>
      <c r="BD122" s="1017"/>
      <c r="BE122" s="1017"/>
      <c r="BF122" s="1017"/>
      <c r="BG122" s="1017"/>
      <c r="BH122" s="1017"/>
      <c r="BI122" s="1017"/>
      <c r="BJ122" s="1017"/>
      <c r="BK122" s="1017"/>
      <c r="BL122" s="1017"/>
      <c r="BM122" s="1017"/>
      <c r="BN122" s="1017"/>
      <c r="BO122" s="1017"/>
      <c r="BP122" s="1018"/>
      <c r="BQ122" s="1049">
        <v>11713347</v>
      </c>
      <c r="BR122" s="1050"/>
      <c r="BS122" s="1050"/>
      <c r="BT122" s="1050"/>
      <c r="BU122" s="1050"/>
      <c r="BV122" s="1050">
        <v>12297317</v>
      </c>
      <c r="BW122" s="1050"/>
      <c r="BX122" s="1050"/>
      <c r="BY122" s="1050"/>
      <c r="BZ122" s="1050"/>
      <c r="CA122" s="1050">
        <v>12216684</v>
      </c>
      <c r="CB122" s="1050"/>
      <c r="CC122" s="1050"/>
      <c r="CD122" s="1050"/>
      <c r="CE122" s="1050"/>
      <c r="CF122" s="1070">
        <v>318.2</v>
      </c>
      <c r="CG122" s="1071"/>
      <c r="CH122" s="1071"/>
      <c r="CI122" s="1071"/>
      <c r="CJ122" s="1071"/>
      <c r="CK122" s="1062"/>
      <c r="CL122" s="1063"/>
      <c r="CM122" s="1063"/>
      <c r="CN122" s="1063"/>
      <c r="CO122" s="1064"/>
      <c r="CP122" s="1072" t="s">
        <v>475</v>
      </c>
      <c r="CQ122" s="1073"/>
      <c r="CR122" s="1073"/>
      <c r="CS122" s="1073"/>
      <c r="CT122" s="1073"/>
      <c r="CU122" s="1073"/>
      <c r="CV122" s="1073"/>
      <c r="CW122" s="1073"/>
      <c r="CX122" s="1073"/>
      <c r="CY122" s="1073"/>
      <c r="CZ122" s="1073"/>
      <c r="DA122" s="1073"/>
      <c r="DB122" s="1073"/>
      <c r="DC122" s="1073"/>
      <c r="DD122" s="1073"/>
      <c r="DE122" s="1073"/>
      <c r="DF122" s="1074"/>
      <c r="DG122" s="971">
        <v>307356</v>
      </c>
      <c r="DH122" s="972"/>
      <c r="DI122" s="972"/>
      <c r="DJ122" s="972"/>
      <c r="DK122" s="972"/>
      <c r="DL122" s="972">
        <v>276536</v>
      </c>
      <c r="DM122" s="972"/>
      <c r="DN122" s="972"/>
      <c r="DO122" s="972"/>
      <c r="DP122" s="972"/>
      <c r="DQ122" s="972">
        <v>250531</v>
      </c>
      <c r="DR122" s="972"/>
      <c r="DS122" s="972"/>
      <c r="DT122" s="972"/>
      <c r="DU122" s="972"/>
      <c r="DV122" s="973">
        <v>6.5</v>
      </c>
      <c r="DW122" s="973"/>
      <c r="DX122" s="973"/>
      <c r="DY122" s="973"/>
      <c r="DZ122" s="974"/>
    </row>
    <row r="123" spans="1:130" s="246" customFormat="1" ht="26.25" customHeight="1" x14ac:dyDescent="0.15">
      <c r="A123" s="1111"/>
      <c r="B123" s="998"/>
      <c r="C123" s="968" t="s">
        <v>459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436</v>
      </c>
      <c r="AB123" s="1011"/>
      <c r="AC123" s="1011"/>
      <c r="AD123" s="1011"/>
      <c r="AE123" s="1012"/>
      <c r="AF123" s="1013" t="s">
        <v>455</v>
      </c>
      <c r="AG123" s="1011"/>
      <c r="AH123" s="1011"/>
      <c r="AI123" s="1011"/>
      <c r="AJ123" s="1012"/>
      <c r="AK123" s="1013" t="s">
        <v>231</v>
      </c>
      <c r="AL123" s="1011"/>
      <c r="AM123" s="1011"/>
      <c r="AN123" s="1011"/>
      <c r="AO123" s="1012"/>
      <c r="AP123" s="1014" t="s">
        <v>436</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476</v>
      </c>
      <c r="BP123" s="1058"/>
      <c r="BQ123" s="1117">
        <v>20477730</v>
      </c>
      <c r="BR123" s="1118"/>
      <c r="BS123" s="1118"/>
      <c r="BT123" s="1118"/>
      <c r="BU123" s="1118"/>
      <c r="BV123" s="1118">
        <v>21676320</v>
      </c>
      <c r="BW123" s="1118"/>
      <c r="BX123" s="1118"/>
      <c r="BY123" s="1118"/>
      <c r="BZ123" s="1118"/>
      <c r="CA123" s="1118">
        <v>20601346</v>
      </c>
      <c r="CB123" s="1118"/>
      <c r="CC123" s="1118"/>
      <c r="CD123" s="1118"/>
      <c r="CE123" s="1118"/>
      <c r="CF123" s="1051"/>
      <c r="CG123" s="1052"/>
      <c r="CH123" s="1052"/>
      <c r="CI123" s="1052"/>
      <c r="CJ123" s="1053"/>
      <c r="CK123" s="1062"/>
      <c r="CL123" s="1063"/>
      <c r="CM123" s="1063"/>
      <c r="CN123" s="1063"/>
      <c r="CO123" s="1064"/>
      <c r="CP123" s="1072" t="s">
        <v>477</v>
      </c>
      <c r="CQ123" s="1073"/>
      <c r="CR123" s="1073"/>
      <c r="CS123" s="1073"/>
      <c r="CT123" s="1073"/>
      <c r="CU123" s="1073"/>
      <c r="CV123" s="1073"/>
      <c r="CW123" s="1073"/>
      <c r="CX123" s="1073"/>
      <c r="CY123" s="1073"/>
      <c r="CZ123" s="1073"/>
      <c r="DA123" s="1073"/>
      <c r="DB123" s="1073"/>
      <c r="DC123" s="1073"/>
      <c r="DD123" s="1073"/>
      <c r="DE123" s="1073"/>
      <c r="DF123" s="1074"/>
      <c r="DG123" s="1010">
        <v>150181</v>
      </c>
      <c r="DH123" s="1011"/>
      <c r="DI123" s="1011"/>
      <c r="DJ123" s="1011"/>
      <c r="DK123" s="1012"/>
      <c r="DL123" s="1013">
        <v>139535</v>
      </c>
      <c r="DM123" s="1011"/>
      <c r="DN123" s="1011"/>
      <c r="DO123" s="1011"/>
      <c r="DP123" s="1012"/>
      <c r="DQ123" s="1013">
        <v>131605</v>
      </c>
      <c r="DR123" s="1011"/>
      <c r="DS123" s="1011"/>
      <c r="DT123" s="1011"/>
      <c r="DU123" s="1012"/>
      <c r="DV123" s="1014">
        <v>3.4</v>
      </c>
      <c r="DW123" s="1015"/>
      <c r="DX123" s="1015"/>
      <c r="DY123" s="1015"/>
      <c r="DZ123" s="1016"/>
    </row>
    <row r="124" spans="1:130" s="246" customFormat="1" ht="26.25" customHeight="1" thickBot="1" x14ac:dyDescent="0.2">
      <c r="A124" s="1111"/>
      <c r="B124" s="998"/>
      <c r="C124" s="968" t="s">
        <v>462</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440</v>
      </c>
      <c r="AB124" s="1011"/>
      <c r="AC124" s="1011"/>
      <c r="AD124" s="1011"/>
      <c r="AE124" s="1012"/>
      <c r="AF124" s="1013" t="s">
        <v>455</v>
      </c>
      <c r="AG124" s="1011"/>
      <c r="AH124" s="1011"/>
      <c r="AI124" s="1011"/>
      <c r="AJ124" s="1012"/>
      <c r="AK124" s="1013" t="s">
        <v>231</v>
      </c>
      <c r="AL124" s="1011"/>
      <c r="AM124" s="1011"/>
      <c r="AN124" s="1011"/>
      <c r="AO124" s="1012"/>
      <c r="AP124" s="1014" t="s">
        <v>440</v>
      </c>
      <c r="AQ124" s="1015"/>
      <c r="AR124" s="1015"/>
      <c r="AS124" s="1015"/>
      <c r="AT124" s="1016"/>
      <c r="AU124" s="1113" t="s">
        <v>478</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231</v>
      </c>
      <c r="BR124" s="1080"/>
      <c r="BS124" s="1080"/>
      <c r="BT124" s="1080"/>
      <c r="BU124" s="1080"/>
      <c r="BV124" s="1080" t="s">
        <v>455</v>
      </c>
      <c r="BW124" s="1080"/>
      <c r="BX124" s="1080"/>
      <c r="BY124" s="1080"/>
      <c r="BZ124" s="1080"/>
      <c r="CA124" s="1080" t="s">
        <v>455</v>
      </c>
      <c r="CB124" s="1080"/>
      <c r="CC124" s="1080"/>
      <c r="CD124" s="1080"/>
      <c r="CE124" s="1080"/>
      <c r="CF124" s="1081"/>
      <c r="CG124" s="1082"/>
      <c r="CH124" s="1082"/>
      <c r="CI124" s="1082"/>
      <c r="CJ124" s="1083"/>
      <c r="CK124" s="1065"/>
      <c r="CL124" s="1065"/>
      <c r="CM124" s="1065"/>
      <c r="CN124" s="1065"/>
      <c r="CO124" s="1066"/>
      <c r="CP124" s="1072" t="s">
        <v>479</v>
      </c>
      <c r="CQ124" s="1073"/>
      <c r="CR124" s="1073"/>
      <c r="CS124" s="1073"/>
      <c r="CT124" s="1073"/>
      <c r="CU124" s="1073"/>
      <c r="CV124" s="1073"/>
      <c r="CW124" s="1073"/>
      <c r="CX124" s="1073"/>
      <c r="CY124" s="1073"/>
      <c r="CZ124" s="1073"/>
      <c r="DA124" s="1073"/>
      <c r="DB124" s="1073"/>
      <c r="DC124" s="1073"/>
      <c r="DD124" s="1073"/>
      <c r="DE124" s="1073"/>
      <c r="DF124" s="1074"/>
      <c r="DG124" s="1057">
        <v>7342145</v>
      </c>
      <c r="DH124" s="1036"/>
      <c r="DI124" s="1036"/>
      <c r="DJ124" s="1036"/>
      <c r="DK124" s="1037"/>
      <c r="DL124" s="1035">
        <v>7674151</v>
      </c>
      <c r="DM124" s="1036"/>
      <c r="DN124" s="1036"/>
      <c r="DO124" s="1036"/>
      <c r="DP124" s="1037"/>
      <c r="DQ124" s="1035" t="s">
        <v>440</v>
      </c>
      <c r="DR124" s="1036"/>
      <c r="DS124" s="1036"/>
      <c r="DT124" s="1036"/>
      <c r="DU124" s="1037"/>
      <c r="DV124" s="1038" t="s">
        <v>437</v>
      </c>
      <c r="DW124" s="1039"/>
      <c r="DX124" s="1039"/>
      <c r="DY124" s="1039"/>
      <c r="DZ124" s="1040"/>
    </row>
    <row r="125" spans="1:130" s="246" customFormat="1" ht="26.25" customHeight="1" x14ac:dyDescent="0.15">
      <c r="A125" s="1111"/>
      <c r="B125" s="998"/>
      <c r="C125" s="968" t="s">
        <v>464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440</v>
      </c>
      <c r="AB125" s="1011"/>
      <c r="AC125" s="1011"/>
      <c r="AD125" s="1011"/>
      <c r="AE125" s="1012"/>
      <c r="AF125" s="1013" t="s">
        <v>231</v>
      </c>
      <c r="AG125" s="1011"/>
      <c r="AH125" s="1011"/>
      <c r="AI125" s="1011"/>
      <c r="AJ125" s="1012"/>
      <c r="AK125" s="1013" t="s">
        <v>440</v>
      </c>
      <c r="AL125" s="1011"/>
      <c r="AM125" s="1011"/>
      <c r="AN125" s="1011"/>
      <c r="AO125" s="1012"/>
      <c r="AP125" s="1014" t="s">
        <v>440</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480</v>
      </c>
      <c r="CL125" s="1060"/>
      <c r="CM125" s="1060"/>
      <c r="CN125" s="1060"/>
      <c r="CO125" s="1061"/>
      <c r="CP125" s="992" t="s">
        <v>481</v>
      </c>
      <c r="CQ125" s="941"/>
      <c r="CR125" s="941"/>
      <c r="CS125" s="941"/>
      <c r="CT125" s="941"/>
      <c r="CU125" s="941"/>
      <c r="CV125" s="941"/>
      <c r="CW125" s="941"/>
      <c r="CX125" s="941"/>
      <c r="CY125" s="941"/>
      <c r="CZ125" s="941"/>
      <c r="DA125" s="941"/>
      <c r="DB125" s="941"/>
      <c r="DC125" s="941"/>
      <c r="DD125" s="941"/>
      <c r="DE125" s="941"/>
      <c r="DF125" s="942"/>
      <c r="DG125" s="978" t="s">
        <v>440</v>
      </c>
      <c r="DH125" s="979"/>
      <c r="DI125" s="979"/>
      <c r="DJ125" s="979"/>
      <c r="DK125" s="979"/>
      <c r="DL125" s="979" t="s">
        <v>440</v>
      </c>
      <c r="DM125" s="979"/>
      <c r="DN125" s="979"/>
      <c r="DO125" s="979"/>
      <c r="DP125" s="979"/>
      <c r="DQ125" s="979" t="s">
        <v>440</v>
      </c>
      <c r="DR125" s="979"/>
      <c r="DS125" s="979"/>
      <c r="DT125" s="979"/>
      <c r="DU125" s="979"/>
      <c r="DV125" s="980" t="s">
        <v>231</v>
      </c>
      <c r="DW125" s="980"/>
      <c r="DX125" s="980"/>
      <c r="DY125" s="980"/>
      <c r="DZ125" s="981"/>
    </row>
    <row r="126" spans="1:130" s="246" customFormat="1" ht="26.25" customHeight="1" thickBot="1" x14ac:dyDescent="0.2">
      <c r="A126" s="1111"/>
      <c r="B126" s="998"/>
      <c r="C126" s="968" t="s">
        <v>466</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3939</v>
      </c>
      <c r="AB126" s="1011"/>
      <c r="AC126" s="1011"/>
      <c r="AD126" s="1011"/>
      <c r="AE126" s="1012"/>
      <c r="AF126" s="1013">
        <v>3146</v>
      </c>
      <c r="AG126" s="1011"/>
      <c r="AH126" s="1011"/>
      <c r="AI126" s="1011"/>
      <c r="AJ126" s="1012"/>
      <c r="AK126" s="1013">
        <v>3126</v>
      </c>
      <c r="AL126" s="1011"/>
      <c r="AM126" s="1011"/>
      <c r="AN126" s="1011"/>
      <c r="AO126" s="1012"/>
      <c r="AP126" s="1014">
        <v>0.1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482</v>
      </c>
      <c r="CQ126" s="1002"/>
      <c r="CR126" s="1002"/>
      <c r="CS126" s="1002"/>
      <c r="CT126" s="1002"/>
      <c r="CU126" s="1002"/>
      <c r="CV126" s="1002"/>
      <c r="CW126" s="1002"/>
      <c r="CX126" s="1002"/>
      <c r="CY126" s="1002"/>
      <c r="CZ126" s="1002"/>
      <c r="DA126" s="1002"/>
      <c r="DB126" s="1002"/>
      <c r="DC126" s="1002"/>
      <c r="DD126" s="1002"/>
      <c r="DE126" s="1002"/>
      <c r="DF126" s="1003"/>
      <c r="DG126" s="971" t="s">
        <v>440</v>
      </c>
      <c r="DH126" s="972"/>
      <c r="DI126" s="972"/>
      <c r="DJ126" s="972"/>
      <c r="DK126" s="972"/>
      <c r="DL126" s="972" t="s">
        <v>231</v>
      </c>
      <c r="DM126" s="972"/>
      <c r="DN126" s="972"/>
      <c r="DO126" s="972"/>
      <c r="DP126" s="972"/>
      <c r="DQ126" s="972" t="s">
        <v>231</v>
      </c>
      <c r="DR126" s="972"/>
      <c r="DS126" s="972"/>
      <c r="DT126" s="972"/>
      <c r="DU126" s="972"/>
      <c r="DV126" s="973" t="s">
        <v>440</v>
      </c>
      <c r="DW126" s="973"/>
      <c r="DX126" s="973"/>
      <c r="DY126" s="973"/>
      <c r="DZ126" s="974"/>
    </row>
    <row r="127" spans="1:130" s="246" customFormat="1" ht="26.25" customHeight="1" x14ac:dyDescent="0.15">
      <c r="A127" s="1112"/>
      <c r="B127" s="1000"/>
      <c r="C127" s="1054" t="s">
        <v>483</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454</v>
      </c>
      <c r="AB127" s="1011"/>
      <c r="AC127" s="1011"/>
      <c r="AD127" s="1011"/>
      <c r="AE127" s="1012"/>
      <c r="AF127" s="1013">
        <v>398</v>
      </c>
      <c r="AG127" s="1011"/>
      <c r="AH127" s="1011"/>
      <c r="AI127" s="1011"/>
      <c r="AJ127" s="1012"/>
      <c r="AK127" s="1013">
        <v>395</v>
      </c>
      <c r="AL127" s="1011"/>
      <c r="AM127" s="1011"/>
      <c r="AN127" s="1011"/>
      <c r="AO127" s="1012"/>
      <c r="AP127" s="1014">
        <v>0</v>
      </c>
      <c r="AQ127" s="1015"/>
      <c r="AR127" s="1015"/>
      <c r="AS127" s="1015"/>
      <c r="AT127" s="1016"/>
      <c r="AU127" s="282"/>
      <c r="AV127" s="282"/>
      <c r="AW127" s="282"/>
      <c r="AX127" s="1084" t="s">
        <v>484</v>
      </c>
      <c r="AY127" s="1085"/>
      <c r="AZ127" s="1085"/>
      <c r="BA127" s="1085"/>
      <c r="BB127" s="1085"/>
      <c r="BC127" s="1085"/>
      <c r="BD127" s="1085"/>
      <c r="BE127" s="1086"/>
      <c r="BF127" s="1087" t="s">
        <v>485</v>
      </c>
      <c r="BG127" s="1085"/>
      <c r="BH127" s="1085"/>
      <c r="BI127" s="1085"/>
      <c r="BJ127" s="1085"/>
      <c r="BK127" s="1085"/>
      <c r="BL127" s="1086"/>
      <c r="BM127" s="1087" t="s">
        <v>486</v>
      </c>
      <c r="BN127" s="1085"/>
      <c r="BO127" s="1085"/>
      <c r="BP127" s="1085"/>
      <c r="BQ127" s="1085"/>
      <c r="BR127" s="1085"/>
      <c r="BS127" s="1086"/>
      <c r="BT127" s="1087" t="s">
        <v>487</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488</v>
      </c>
      <c r="CQ127" s="1002"/>
      <c r="CR127" s="1002"/>
      <c r="CS127" s="1002"/>
      <c r="CT127" s="1002"/>
      <c r="CU127" s="1002"/>
      <c r="CV127" s="1002"/>
      <c r="CW127" s="1002"/>
      <c r="CX127" s="1002"/>
      <c r="CY127" s="1002"/>
      <c r="CZ127" s="1002"/>
      <c r="DA127" s="1002"/>
      <c r="DB127" s="1002"/>
      <c r="DC127" s="1002"/>
      <c r="DD127" s="1002"/>
      <c r="DE127" s="1002"/>
      <c r="DF127" s="1003"/>
      <c r="DG127" s="971" t="s">
        <v>440</v>
      </c>
      <c r="DH127" s="972"/>
      <c r="DI127" s="972"/>
      <c r="DJ127" s="972"/>
      <c r="DK127" s="972"/>
      <c r="DL127" s="972" t="s">
        <v>231</v>
      </c>
      <c r="DM127" s="972"/>
      <c r="DN127" s="972"/>
      <c r="DO127" s="972"/>
      <c r="DP127" s="972"/>
      <c r="DQ127" s="972" t="s">
        <v>440</v>
      </c>
      <c r="DR127" s="972"/>
      <c r="DS127" s="972"/>
      <c r="DT127" s="972"/>
      <c r="DU127" s="972"/>
      <c r="DV127" s="973" t="s">
        <v>440</v>
      </c>
      <c r="DW127" s="973"/>
      <c r="DX127" s="973"/>
      <c r="DY127" s="973"/>
      <c r="DZ127" s="974"/>
    </row>
    <row r="128" spans="1:130" s="246" customFormat="1" ht="26.25" customHeight="1" thickBot="1" x14ac:dyDescent="0.2">
      <c r="A128" s="1095" t="s">
        <v>489</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490</v>
      </c>
      <c r="X128" s="1097"/>
      <c r="Y128" s="1097"/>
      <c r="Z128" s="1098"/>
      <c r="AA128" s="1099">
        <v>9556</v>
      </c>
      <c r="AB128" s="1100"/>
      <c r="AC128" s="1100"/>
      <c r="AD128" s="1100"/>
      <c r="AE128" s="1101"/>
      <c r="AF128" s="1102">
        <v>8413</v>
      </c>
      <c r="AG128" s="1100"/>
      <c r="AH128" s="1100"/>
      <c r="AI128" s="1100"/>
      <c r="AJ128" s="1101"/>
      <c r="AK128" s="1102">
        <v>7776</v>
      </c>
      <c r="AL128" s="1100"/>
      <c r="AM128" s="1100"/>
      <c r="AN128" s="1100"/>
      <c r="AO128" s="1101"/>
      <c r="AP128" s="1103"/>
      <c r="AQ128" s="1104"/>
      <c r="AR128" s="1104"/>
      <c r="AS128" s="1104"/>
      <c r="AT128" s="1105"/>
      <c r="AU128" s="282"/>
      <c r="AV128" s="282"/>
      <c r="AW128" s="282"/>
      <c r="AX128" s="940" t="s">
        <v>491</v>
      </c>
      <c r="AY128" s="941"/>
      <c r="AZ128" s="941"/>
      <c r="BA128" s="941"/>
      <c r="BB128" s="941"/>
      <c r="BC128" s="941"/>
      <c r="BD128" s="941"/>
      <c r="BE128" s="942"/>
      <c r="BF128" s="1106" t="s">
        <v>231</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492</v>
      </c>
      <c r="CQ128" s="1089"/>
      <c r="CR128" s="1089"/>
      <c r="CS128" s="1089"/>
      <c r="CT128" s="1089"/>
      <c r="CU128" s="1089"/>
      <c r="CV128" s="1089"/>
      <c r="CW128" s="1089"/>
      <c r="CX128" s="1089"/>
      <c r="CY128" s="1089"/>
      <c r="CZ128" s="1089"/>
      <c r="DA128" s="1089"/>
      <c r="DB128" s="1089"/>
      <c r="DC128" s="1089"/>
      <c r="DD128" s="1089"/>
      <c r="DE128" s="1089"/>
      <c r="DF128" s="1090"/>
      <c r="DG128" s="1091" t="s">
        <v>436</v>
      </c>
      <c r="DH128" s="1092"/>
      <c r="DI128" s="1092"/>
      <c r="DJ128" s="1092"/>
      <c r="DK128" s="1092"/>
      <c r="DL128" s="1092" t="s">
        <v>437</v>
      </c>
      <c r="DM128" s="1092"/>
      <c r="DN128" s="1092"/>
      <c r="DO128" s="1092"/>
      <c r="DP128" s="1092"/>
      <c r="DQ128" s="1092" t="s">
        <v>437</v>
      </c>
      <c r="DR128" s="1092"/>
      <c r="DS128" s="1092"/>
      <c r="DT128" s="1092"/>
      <c r="DU128" s="1092"/>
      <c r="DV128" s="1093" t="s">
        <v>455</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493</v>
      </c>
      <c r="X129" s="1126"/>
      <c r="Y129" s="1126"/>
      <c r="Z129" s="1127"/>
      <c r="AA129" s="1010">
        <v>4675000</v>
      </c>
      <c r="AB129" s="1011"/>
      <c r="AC129" s="1011"/>
      <c r="AD129" s="1011"/>
      <c r="AE129" s="1012"/>
      <c r="AF129" s="1013">
        <v>4720698</v>
      </c>
      <c r="AG129" s="1011"/>
      <c r="AH129" s="1011"/>
      <c r="AI129" s="1011"/>
      <c r="AJ129" s="1012"/>
      <c r="AK129" s="1013">
        <v>4818414</v>
      </c>
      <c r="AL129" s="1011"/>
      <c r="AM129" s="1011"/>
      <c r="AN129" s="1011"/>
      <c r="AO129" s="1012"/>
      <c r="AP129" s="1128"/>
      <c r="AQ129" s="1129"/>
      <c r="AR129" s="1129"/>
      <c r="AS129" s="1129"/>
      <c r="AT129" s="1130"/>
      <c r="AU129" s="284"/>
      <c r="AV129" s="284"/>
      <c r="AW129" s="284"/>
      <c r="AX129" s="1119" t="s">
        <v>494</v>
      </c>
      <c r="AY129" s="1002"/>
      <c r="AZ129" s="1002"/>
      <c r="BA129" s="1002"/>
      <c r="BB129" s="1002"/>
      <c r="BC129" s="1002"/>
      <c r="BD129" s="1002"/>
      <c r="BE129" s="1003"/>
      <c r="BF129" s="1120" t="s">
        <v>440</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495</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496</v>
      </c>
      <c r="X130" s="1126"/>
      <c r="Y130" s="1126"/>
      <c r="Z130" s="1127"/>
      <c r="AA130" s="1010">
        <v>838804</v>
      </c>
      <c r="AB130" s="1011"/>
      <c r="AC130" s="1011"/>
      <c r="AD130" s="1011"/>
      <c r="AE130" s="1012"/>
      <c r="AF130" s="1013">
        <v>894303</v>
      </c>
      <c r="AG130" s="1011"/>
      <c r="AH130" s="1011"/>
      <c r="AI130" s="1011"/>
      <c r="AJ130" s="1012"/>
      <c r="AK130" s="1013">
        <v>979372</v>
      </c>
      <c r="AL130" s="1011"/>
      <c r="AM130" s="1011"/>
      <c r="AN130" s="1011"/>
      <c r="AO130" s="1012"/>
      <c r="AP130" s="1128"/>
      <c r="AQ130" s="1129"/>
      <c r="AR130" s="1129"/>
      <c r="AS130" s="1129"/>
      <c r="AT130" s="1130"/>
      <c r="AU130" s="284"/>
      <c r="AV130" s="284"/>
      <c r="AW130" s="284"/>
      <c r="AX130" s="1119" t="s">
        <v>497</v>
      </c>
      <c r="AY130" s="1002"/>
      <c r="AZ130" s="1002"/>
      <c r="BA130" s="1002"/>
      <c r="BB130" s="1002"/>
      <c r="BC130" s="1002"/>
      <c r="BD130" s="1002"/>
      <c r="BE130" s="1003"/>
      <c r="BF130" s="1156">
        <v>8.6</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498</v>
      </c>
      <c r="X131" s="1164"/>
      <c r="Y131" s="1164"/>
      <c r="Z131" s="1165"/>
      <c r="AA131" s="1057">
        <v>3836196</v>
      </c>
      <c r="AB131" s="1036"/>
      <c r="AC131" s="1036"/>
      <c r="AD131" s="1036"/>
      <c r="AE131" s="1037"/>
      <c r="AF131" s="1035">
        <v>3826395</v>
      </c>
      <c r="AG131" s="1036"/>
      <c r="AH131" s="1036"/>
      <c r="AI131" s="1036"/>
      <c r="AJ131" s="1037"/>
      <c r="AK131" s="1035">
        <v>3839042</v>
      </c>
      <c r="AL131" s="1036"/>
      <c r="AM131" s="1036"/>
      <c r="AN131" s="1036"/>
      <c r="AO131" s="1037"/>
      <c r="AP131" s="1166"/>
      <c r="AQ131" s="1167"/>
      <c r="AR131" s="1167"/>
      <c r="AS131" s="1167"/>
      <c r="AT131" s="1168"/>
      <c r="AU131" s="284"/>
      <c r="AV131" s="284"/>
      <c r="AW131" s="284"/>
      <c r="AX131" s="1138" t="s">
        <v>499</v>
      </c>
      <c r="AY131" s="1089"/>
      <c r="AZ131" s="1089"/>
      <c r="BA131" s="1089"/>
      <c r="BB131" s="1089"/>
      <c r="BC131" s="1089"/>
      <c r="BD131" s="1089"/>
      <c r="BE131" s="1090"/>
      <c r="BF131" s="1139" t="s">
        <v>455</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500</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501</v>
      </c>
      <c r="W132" s="1149"/>
      <c r="X132" s="1149"/>
      <c r="Y132" s="1149"/>
      <c r="Z132" s="1150"/>
      <c r="AA132" s="1151">
        <v>8.3052065119999998</v>
      </c>
      <c r="AB132" s="1152"/>
      <c r="AC132" s="1152"/>
      <c r="AD132" s="1152"/>
      <c r="AE132" s="1153"/>
      <c r="AF132" s="1154">
        <v>8.6135383300000008</v>
      </c>
      <c r="AG132" s="1152"/>
      <c r="AH132" s="1152"/>
      <c r="AI132" s="1152"/>
      <c r="AJ132" s="1153"/>
      <c r="AK132" s="1154">
        <v>8.9364742560000003</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502</v>
      </c>
      <c r="W133" s="1132"/>
      <c r="X133" s="1132"/>
      <c r="Y133" s="1132"/>
      <c r="Z133" s="1133"/>
      <c r="AA133" s="1134">
        <v>7.9</v>
      </c>
      <c r="AB133" s="1135"/>
      <c r="AC133" s="1135"/>
      <c r="AD133" s="1135"/>
      <c r="AE133" s="1136"/>
      <c r="AF133" s="1134">
        <v>8.1999999999999993</v>
      </c>
      <c r="AG133" s="1135"/>
      <c r="AH133" s="1135"/>
      <c r="AI133" s="1135"/>
      <c r="AJ133" s="1136"/>
      <c r="AK133" s="1134">
        <v>8.6</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rYCEwes51wWdMYjRABO+85zUy3VEuvJTVv6Z2LoW8rAqfx/q26gYtvSV4c0o2ZLSjGOHj2zRYypA9cvbLH/TQ==" saltValue="araaTs1daIfa4lth6fsW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5HzUmIaapaO+686i1QUDVDcpCw2Y2Jme1OOgtJdnKBMpMGCW9Y9MPDtKcyPo+uohKLQC1yLzNMoz8gCktBnxw==" saltValue="QRRIZ4dFyL876X+hzC2a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WWFL69CFPfJK6jDV5yfNgdUPk7tA+PdJFcMNo4FjetCkyYHgCHmvCpIuG+R7STTEG7ueN5krEcmScd3bQjs4w==" saltValue="0/6JUrCwUeYasnduvS2BXQ=="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511</v>
      </c>
      <c r="AL9" s="1175"/>
      <c r="AM9" s="1175"/>
      <c r="AN9" s="1176"/>
      <c r="AO9" s="312">
        <v>864661</v>
      </c>
      <c r="AP9" s="312">
        <v>60428</v>
      </c>
      <c r="AQ9" s="313">
        <v>87631</v>
      </c>
      <c r="AR9" s="314">
        <v>-31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512</v>
      </c>
      <c r="AL10" s="1175"/>
      <c r="AM10" s="1175"/>
      <c r="AN10" s="1176"/>
      <c r="AO10" s="315">
        <v>211614</v>
      </c>
      <c r="AP10" s="315">
        <v>14789</v>
      </c>
      <c r="AQ10" s="316">
        <v>8917</v>
      </c>
      <c r="AR10" s="317">
        <v>65.900000000000006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513</v>
      </c>
      <c r="AL11" s="1175"/>
      <c r="AM11" s="1175"/>
      <c r="AN11" s="1176"/>
      <c r="AO11" s="315">
        <v>183592</v>
      </c>
      <c r="AP11" s="315">
        <v>12831</v>
      </c>
      <c r="AQ11" s="316">
        <v>14700</v>
      </c>
      <c r="AR11" s="317">
        <v>-12.7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514</v>
      </c>
      <c r="AL12" s="1175"/>
      <c r="AM12" s="1175"/>
      <c r="AN12" s="1176"/>
      <c r="AO12" s="315">
        <v>29776</v>
      </c>
      <c r="AP12" s="315">
        <v>2081</v>
      </c>
      <c r="AQ12" s="316">
        <v>667</v>
      </c>
      <c r="AR12" s="317">
        <v>212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515</v>
      </c>
      <c r="AL13" s="1175"/>
      <c r="AM13" s="1175"/>
      <c r="AN13" s="1176"/>
      <c r="AO13" s="315" t="s">
        <v>516</v>
      </c>
      <c r="AP13" s="315" t="s">
        <v>516</v>
      </c>
      <c r="AQ13" s="316" t="s">
        <v>516</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517</v>
      </c>
      <c r="AL14" s="1175"/>
      <c r="AM14" s="1175"/>
      <c r="AN14" s="1176"/>
      <c r="AO14" s="315">
        <v>69382</v>
      </c>
      <c r="AP14" s="315">
        <v>4849</v>
      </c>
      <c r="AQ14" s="316">
        <v>4134</v>
      </c>
      <c r="AR14" s="317">
        <v>17.3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518</v>
      </c>
      <c r="AL15" s="1175"/>
      <c r="AM15" s="1175"/>
      <c r="AN15" s="1176"/>
      <c r="AO15" s="315">
        <v>22543</v>
      </c>
      <c r="AP15" s="315">
        <v>1575</v>
      </c>
      <c r="AQ15" s="316">
        <v>2222</v>
      </c>
      <c r="AR15" s="317">
        <v>-29.1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519</v>
      </c>
      <c r="AL16" s="1178"/>
      <c r="AM16" s="1178"/>
      <c r="AN16" s="1179"/>
      <c r="AO16" s="315">
        <v>-68284</v>
      </c>
      <c r="AP16" s="315">
        <v>-4772</v>
      </c>
      <c r="AQ16" s="316">
        <v>-8178</v>
      </c>
      <c r="AR16" s="317">
        <v>-41.6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1313284</v>
      </c>
      <c r="AP17" s="315">
        <v>91780</v>
      </c>
      <c r="AQ17" s="316">
        <v>110093</v>
      </c>
      <c r="AR17" s="317">
        <v>-16.600000000000001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524</v>
      </c>
      <c r="AL21" s="1170"/>
      <c r="AM21" s="1170"/>
      <c r="AN21" s="1171"/>
      <c r="AO21" s="327">
        <v>7.34</v>
      </c>
      <c r="AP21" s="328">
        <v>10.38</v>
      </c>
      <c r="AQ21" s="329">
        <v>-3.04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525</v>
      </c>
      <c r="AL22" s="1170"/>
      <c r="AM22" s="1170"/>
      <c r="AN22" s="1171"/>
      <c r="AO22" s="332">
        <v>99.1</v>
      </c>
      <c r="AP22" s="333">
        <v>96.6</v>
      </c>
      <c r="AQ22" s="334">
        <v>2.5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529</v>
      </c>
      <c r="AL32" s="1186"/>
      <c r="AM32" s="1186"/>
      <c r="AN32" s="1187"/>
      <c r="AO32" s="342">
        <v>754181</v>
      </c>
      <c r="AP32" s="342">
        <v>52707</v>
      </c>
      <c r="AQ32" s="343">
        <v>55141</v>
      </c>
      <c r="AR32" s="344">
        <v>-4.4000000000000004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530</v>
      </c>
      <c r="AL33" s="1186"/>
      <c r="AM33" s="1186"/>
      <c r="AN33" s="1187"/>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531</v>
      </c>
      <c r="AL34" s="1186"/>
      <c r="AM34" s="1186"/>
      <c r="AN34" s="1187"/>
      <c r="AO34" s="342" t="s">
        <v>516</v>
      </c>
      <c r="AP34" s="342" t="s">
        <v>516</v>
      </c>
      <c r="AQ34" s="343">
        <v>3</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532</v>
      </c>
      <c r="AL35" s="1186"/>
      <c r="AM35" s="1186"/>
      <c r="AN35" s="1187"/>
      <c r="AO35" s="342">
        <v>567003</v>
      </c>
      <c r="AP35" s="342">
        <v>39626</v>
      </c>
      <c r="AQ35" s="343">
        <v>21916</v>
      </c>
      <c r="AR35" s="344">
        <v>80.8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533</v>
      </c>
      <c r="AL36" s="1186"/>
      <c r="AM36" s="1186"/>
      <c r="AN36" s="1187"/>
      <c r="AO36" s="342">
        <v>5118</v>
      </c>
      <c r="AP36" s="342">
        <v>358</v>
      </c>
      <c r="AQ36" s="343">
        <v>3784</v>
      </c>
      <c r="AR36" s="344">
        <v>-90.5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534</v>
      </c>
      <c r="AL37" s="1186"/>
      <c r="AM37" s="1186"/>
      <c r="AN37" s="1187"/>
      <c r="AO37" s="342">
        <v>3521</v>
      </c>
      <c r="AP37" s="342">
        <v>246</v>
      </c>
      <c r="AQ37" s="343">
        <v>1115</v>
      </c>
      <c r="AR37" s="344">
        <v>-77.900000000000006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535</v>
      </c>
      <c r="AL38" s="1189"/>
      <c r="AM38" s="1189"/>
      <c r="AN38" s="1190"/>
      <c r="AO38" s="345">
        <v>400</v>
      </c>
      <c r="AP38" s="345">
        <v>28</v>
      </c>
      <c r="AQ38" s="346">
        <v>2</v>
      </c>
      <c r="AR38" s="334">
        <v>1300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536</v>
      </c>
      <c r="AL39" s="1189"/>
      <c r="AM39" s="1189"/>
      <c r="AN39" s="1190"/>
      <c r="AO39" s="342">
        <v>-7776</v>
      </c>
      <c r="AP39" s="342">
        <v>-543</v>
      </c>
      <c r="AQ39" s="343">
        <v>-1435</v>
      </c>
      <c r="AR39" s="344">
        <v>-62.2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537</v>
      </c>
      <c r="AL40" s="1186"/>
      <c r="AM40" s="1186"/>
      <c r="AN40" s="1187"/>
      <c r="AO40" s="342">
        <v>-979372</v>
      </c>
      <c r="AP40" s="342">
        <v>-68444</v>
      </c>
      <c r="AQ40" s="343">
        <v>-54229</v>
      </c>
      <c r="AR40" s="344">
        <v>26.2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343075</v>
      </c>
      <c r="AP41" s="342">
        <v>23976</v>
      </c>
      <c r="AQ41" s="343">
        <v>26298</v>
      </c>
      <c r="AR41" s="344">
        <v>-8.8000000000000007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506</v>
      </c>
      <c r="AN49" s="1182" t="s">
        <v>541</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1978596</v>
      </c>
      <c r="AN51" s="364">
        <v>132003</v>
      </c>
      <c r="AO51" s="365">
        <v>24.2</v>
      </c>
      <c r="AP51" s="366">
        <v>87551</v>
      </c>
      <c r="AQ51" s="367">
        <v>6.8</v>
      </c>
      <c r="AR51" s="368">
        <v>17.399999999999999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662236</v>
      </c>
      <c r="AN52" s="372">
        <v>44181</v>
      </c>
      <c r="AO52" s="373">
        <v>66.900000000000006</v>
      </c>
      <c r="AP52" s="374">
        <v>43994</v>
      </c>
      <c r="AQ52" s="375">
        <v>27.6</v>
      </c>
      <c r="AR52" s="376">
        <v>39.299999999999997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932272</v>
      </c>
      <c r="AN53" s="364">
        <v>63017</v>
      </c>
      <c r="AO53" s="365">
        <v>-52.3</v>
      </c>
      <c r="AP53" s="366">
        <v>106092</v>
      </c>
      <c r="AQ53" s="367">
        <v>21.2</v>
      </c>
      <c r="AR53" s="368">
        <v>-73.5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627365</v>
      </c>
      <c r="AN54" s="372">
        <v>42407</v>
      </c>
      <c r="AO54" s="373">
        <v>-4</v>
      </c>
      <c r="AP54" s="374">
        <v>44299</v>
      </c>
      <c r="AQ54" s="375">
        <v>0.7</v>
      </c>
      <c r="AR54" s="376">
        <v>-4.7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1120147</v>
      </c>
      <c r="AN55" s="364">
        <v>76528</v>
      </c>
      <c r="AO55" s="365">
        <v>21.4</v>
      </c>
      <c r="AP55" s="366">
        <v>78903</v>
      </c>
      <c r="AQ55" s="367">
        <v>-25.6</v>
      </c>
      <c r="AR55" s="368">
        <v>47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585789</v>
      </c>
      <c r="AN56" s="372">
        <v>40021</v>
      </c>
      <c r="AO56" s="373">
        <v>-5.6</v>
      </c>
      <c r="AP56" s="374">
        <v>49201</v>
      </c>
      <c r="AQ56" s="375">
        <v>11.1</v>
      </c>
      <c r="AR56" s="376">
        <v>-16.7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1662260</v>
      </c>
      <c r="AN57" s="364">
        <v>115091</v>
      </c>
      <c r="AO57" s="365">
        <v>50.4</v>
      </c>
      <c r="AP57" s="366">
        <v>82993</v>
      </c>
      <c r="AQ57" s="367">
        <v>5.2</v>
      </c>
      <c r="AR57" s="368">
        <v>45.2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888791</v>
      </c>
      <c r="AN58" s="372">
        <v>61538</v>
      </c>
      <c r="AO58" s="373">
        <v>53.8</v>
      </c>
      <c r="AP58" s="374">
        <v>46787</v>
      </c>
      <c r="AQ58" s="375">
        <v>-4.9000000000000004</v>
      </c>
      <c r="AR58" s="376">
        <v>58.7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1097117</v>
      </c>
      <c r="AN59" s="364">
        <v>76673</v>
      </c>
      <c r="AO59" s="365">
        <v>-33.4</v>
      </c>
      <c r="AP59" s="366">
        <v>108252</v>
      </c>
      <c r="AQ59" s="367">
        <v>30.4</v>
      </c>
      <c r="AR59" s="368">
        <v>-63.8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699713</v>
      </c>
      <c r="AN60" s="372">
        <v>48900</v>
      </c>
      <c r="AO60" s="373">
        <v>-20.5</v>
      </c>
      <c r="AP60" s="374">
        <v>50321</v>
      </c>
      <c r="AQ60" s="375">
        <v>7.6</v>
      </c>
      <c r="AR60" s="376">
        <v>-28.1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1358078</v>
      </c>
      <c r="AN61" s="379">
        <v>92662</v>
      </c>
      <c r="AO61" s="380">
        <v>2.1</v>
      </c>
      <c r="AP61" s="381">
        <v>92758</v>
      </c>
      <c r="AQ61" s="382">
        <v>7.6</v>
      </c>
      <c r="AR61" s="368">
        <v>-5.5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692779</v>
      </c>
      <c r="AN62" s="372">
        <v>47409</v>
      </c>
      <c r="AO62" s="373">
        <v>18.100000000000001</v>
      </c>
      <c r="AP62" s="374">
        <v>46920</v>
      </c>
      <c r="AQ62" s="375">
        <v>8.4</v>
      </c>
      <c r="AR62" s="376">
        <v>9.6999999999999993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W9h8keGRdz6ZBtpKxAdYr6MS7qWR4fjbhHowSmhtEmpY8Qrp013Gp09eg6ptT2DTngGp5eV0K8wS7O+syXI/w==" saltValue="V6GpPgp9vLivIoGg5Mdq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9fcrhp7fM973XUrZaLIOGQ0BrZc0Bh0DizT8pDfdEvPQjJGaHlM97VuNdRC/CDBjxaZRrjAE78tYmUaUXTIVA==" saltValue="CvloU8fLthim21wI2vwC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35eZnOD0sXEEkB7s026py2vK6nqcw3Xw0fmKMcnccU9MiX9rzHH/bFV71B0SAPNRrgAvL8hCj/WexYO/546mw==" saltValue="JmqvbME7uJksNBm1+V/X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4" t="s">
        <v>3</v>
      </c>
      <c r="D47" s="1194"/>
      <c r="E47" s="1195"/>
      <c r="F47" s="11">
        <v>82.02</v>
      </c>
      <c r="G47" s="12">
        <v>81.489999999999995</v>
      </c>
      <c r="H47" s="12">
        <v>73.099999999999994</v>
      </c>
      <c r="I47" s="12">
        <v>92.21</v>
      </c>
      <c r="J47" s="13">
        <v>65.75</v>
      </c>
    </row>
    <row r="48" spans="2:10" ht="57.75" customHeight="1" x14ac:dyDescent="0.15">
      <c r="B48" s="14"/>
      <c r="C48" s="1196" t="s">
        <v>4</v>
      </c>
      <c r="D48" s="1196"/>
      <c r="E48" s="1197"/>
      <c r="F48" s="15">
        <v>12.32</v>
      </c>
      <c r="G48" s="16">
        <v>9.17</v>
      </c>
      <c r="H48" s="16">
        <v>8.27</v>
      </c>
      <c r="I48" s="16">
        <v>7.77</v>
      </c>
      <c r="J48" s="17">
        <v>10.66</v>
      </c>
    </row>
    <row r="49" spans="2:10" ht="57.75" customHeight="1" thickBot="1" x14ac:dyDescent="0.2">
      <c r="B49" s="18"/>
      <c r="C49" s="1198" t="s">
        <v>5</v>
      </c>
      <c r="D49" s="1198"/>
      <c r="E49" s="1199"/>
      <c r="F49" s="19" t="s">
        <v>562</v>
      </c>
      <c r="G49" s="20" t="s">
        <v>563</v>
      </c>
      <c r="H49" s="20" t="s">
        <v>564</v>
      </c>
      <c r="I49" s="20">
        <v>15.34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pKj/b8DQs4mIo9lYM9SUN+4FII4TUUX8f2LtWEy5qFcd+W9QpkhwUOwjvRNN7EfzAYxVwrwe42dW4ShAkL+xw==" saltValue="T5f7jYGqDf26hi/ZAFqC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06" t="s">
        <v>566</v>
      </c>
      <c r="D34" s="1206"/>
      <c r="E34" s="1207"/>
      <c r="F34" s="32">
        <v>20.14</v>
      </c>
      <c r="G34" s="33">
        <v>18.48</v>
      </c>
      <c r="H34" s="33">
        <v>15.48</v>
      </c>
      <c r="I34" s="33">
        <v>15.13</v>
      </c>
      <c r="J34" s="34">
        <v>17.89</v>
      </c>
      <c r="K34" s="22"/>
      <c r="L34" s="22"/>
      <c r="M34" s="22"/>
      <c r="N34" s="22"/>
      <c r="O34" s="22"/>
      <c r="P34" s="22"/>
    </row>
    <row r="35" spans="1:16" ht="39" customHeight="1" x14ac:dyDescent="0.15">
      <c r="A35" s="22"/>
      <c r="B35" s="35"/>
      <c r="C35" s="1200" t="s">
        <v>567</v>
      </c>
      <c r="D35" s="1201"/>
      <c r="E35" s="1202"/>
      <c r="F35" s="36">
        <v>12.12</v>
      </c>
      <c r="G35" s="37">
        <v>8.9600000000000009</v>
      </c>
      <c r="H35" s="37">
        <v>8.1300000000000008</v>
      </c>
      <c r="I35" s="37">
        <v>7.57</v>
      </c>
      <c r="J35" s="38">
        <v>10.52</v>
      </c>
      <c r="K35" s="22"/>
      <c r="L35" s="22"/>
      <c r="M35" s="22"/>
      <c r="N35" s="22"/>
      <c r="O35" s="22"/>
      <c r="P35" s="22"/>
    </row>
    <row r="36" spans="1:16" ht="39" customHeight="1" x14ac:dyDescent="0.15">
      <c r="A36" s="22"/>
      <c r="B36" s="35"/>
      <c r="C36" s="1200" t="s">
        <v>568</v>
      </c>
      <c r="D36" s="1201"/>
      <c r="E36" s="1202"/>
      <c r="F36" s="36">
        <v>13.64</v>
      </c>
      <c r="G36" s="37">
        <v>12.96</v>
      </c>
      <c r="H36" s="37">
        <v>9.5500000000000007</v>
      </c>
      <c r="I36" s="37">
        <v>9.24</v>
      </c>
      <c r="J36" s="38">
        <v>9.7100000000000009</v>
      </c>
      <c r="K36" s="22"/>
      <c r="L36" s="22"/>
      <c r="M36" s="22"/>
      <c r="N36" s="22"/>
      <c r="O36" s="22"/>
      <c r="P36" s="22"/>
    </row>
    <row r="37" spans="1:16" ht="39" customHeight="1" x14ac:dyDescent="0.15">
      <c r="A37" s="22"/>
      <c r="B37" s="35"/>
      <c r="C37" s="1200" t="s">
        <v>569</v>
      </c>
      <c r="D37" s="1201"/>
      <c r="E37" s="1202"/>
      <c r="F37" s="36">
        <v>6.21</v>
      </c>
      <c r="G37" s="37">
        <v>4.9400000000000004</v>
      </c>
      <c r="H37" s="37">
        <v>3.8</v>
      </c>
      <c r="I37" s="37">
        <v>4.8099999999999996</v>
      </c>
      <c r="J37" s="38">
        <v>7.94</v>
      </c>
      <c r="K37" s="22"/>
      <c r="L37" s="22"/>
      <c r="M37" s="22"/>
      <c r="N37" s="22"/>
      <c r="O37" s="22"/>
      <c r="P37" s="22"/>
    </row>
    <row r="38" spans="1:16" ht="39" customHeight="1" x14ac:dyDescent="0.15">
      <c r="A38" s="22"/>
      <c r="B38" s="35"/>
      <c r="C38" s="1200" t="s">
        <v>570</v>
      </c>
      <c r="D38" s="1201"/>
      <c r="E38" s="1202"/>
      <c r="F38" s="36" t="s">
        <v>516</v>
      </c>
      <c r="G38" s="37" t="s">
        <v>516</v>
      </c>
      <c r="H38" s="37" t="s">
        <v>516</v>
      </c>
      <c r="I38" s="37" t="s">
        <v>516</v>
      </c>
      <c r="J38" s="38">
        <v>5.14</v>
      </c>
      <c r="K38" s="22"/>
      <c r="L38" s="22"/>
      <c r="M38" s="22"/>
      <c r="N38" s="22"/>
      <c r="O38" s="22"/>
      <c r="P38" s="22"/>
    </row>
    <row r="39" spans="1:16" ht="39" customHeight="1" x14ac:dyDescent="0.15">
      <c r="A39" s="22"/>
      <c r="B39" s="35"/>
      <c r="C39" s="1200" t="s">
        <v>571</v>
      </c>
      <c r="D39" s="1201"/>
      <c r="E39" s="1202"/>
      <c r="F39" s="36">
        <v>3.19</v>
      </c>
      <c r="G39" s="37">
        <v>3.26</v>
      </c>
      <c r="H39" s="37">
        <v>3.97</v>
      </c>
      <c r="I39" s="37">
        <v>3.26</v>
      </c>
      <c r="J39" s="38">
        <v>1.24</v>
      </c>
      <c r="K39" s="22"/>
      <c r="L39" s="22"/>
      <c r="M39" s="22"/>
      <c r="N39" s="22"/>
      <c r="O39" s="22"/>
      <c r="P39" s="22"/>
    </row>
    <row r="40" spans="1:16" ht="39" customHeight="1" x14ac:dyDescent="0.15">
      <c r="A40" s="22"/>
      <c r="B40" s="35"/>
      <c r="C40" s="1200" t="s">
        <v>572</v>
      </c>
      <c r="D40" s="1201"/>
      <c r="E40" s="1202"/>
      <c r="F40" s="36">
        <v>2.23</v>
      </c>
      <c r="G40" s="37">
        <v>2.62</v>
      </c>
      <c r="H40" s="37">
        <v>2.79</v>
      </c>
      <c r="I40" s="37">
        <v>2.99</v>
      </c>
      <c r="J40" s="38">
        <v>0.7</v>
      </c>
      <c r="K40" s="22"/>
      <c r="L40" s="22"/>
      <c r="M40" s="22"/>
      <c r="N40" s="22"/>
      <c r="O40" s="22"/>
      <c r="P40" s="22"/>
    </row>
    <row r="41" spans="1:16" ht="39" customHeight="1" x14ac:dyDescent="0.15">
      <c r="A41" s="22"/>
      <c r="B41" s="35"/>
      <c r="C41" s="1200" t="s">
        <v>573</v>
      </c>
      <c r="D41" s="1201"/>
      <c r="E41" s="1202"/>
      <c r="F41" s="36">
        <v>0.1</v>
      </c>
      <c r="G41" s="37">
        <v>0.15</v>
      </c>
      <c r="H41" s="37">
        <v>0.18</v>
      </c>
      <c r="I41" s="37">
        <v>0.19</v>
      </c>
      <c r="J41" s="38">
        <v>0.14000000000000001</v>
      </c>
      <c r="K41" s="22"/>
      <c r="L41" s="22"/>
      <c r="M41" s="22"/>
      <c r="N41" s="22"/>
      <c r="O41" s="22"/>
      <c r="P41" s="22"/>
    </row>
    <row r="42" spans="1:16" ht="39" customHeight="1" x14ac:dyDescent="0.15">
      <c r="A42" s="22"/>
      <c r="B42" s="39"/>
      <c r="C42" s="1200" t="s">
        <v>574</v>
      </c>
      <c r="D42" s="1201"/>
      <c r="E42" s="1202"/>
      <c r="F42" s="36" t="s">
        <v>516</v>
      </c>
      <c r="G42" s="37" t="s">
        <v>516</v>
      </c>
      <c r="H42" s="37" t="s">
        <v>516</v>
      </c>
      <c r="I42" s="37" t="s">
        <v>516</v>
      </c>
      <c r="J42" s="38" t="s">
        <v>516</v>
      </c>
      <c r="K42" s="22"/>
      <c r="L42" s="22"/>
      <c r="M42" s="22"/>
      <c r="N42" s="22"/>
      <c r="O42" s="22"/>
      <c r="P42" s="22"/>
    </row>
    <row r="43" spans="1:16" ht="39" customHeight="1" thickBot="1" x14ac:dyDescent="0.2">
      <c r="A43" s="22"/>
      <c r="B43" s="40"/>
      <c r="C43" s="1203" t="s">
        <v>575</v>
      </c>
      <c r="D43" s="1204"/>
      <c r="E43" s="1205"/>
      <c r="F43" s="41">
        <v>1.4</v>
      </c>
      <c r="G43" s="42">
        <v>1.39</v>
      </c>
      <c r="H43" s="42">
        <v>3.92</v>
      </c>
      <c r="I43" s="42">
        <v>2.79</v>
      </c>
      <c r="J43" s="43">
        <v>0.26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VVKVsrGUYow75EmZgqN3BHE9fUfy3CyGtLmAt5Fm9hrRm0HYky2CB1FAtlCNDhHQyvXn5WZWbYe/SacZcSxA==" saltValue="E1qfDdUAIvlFuy3mt1zs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554</v>
      </c>
      <c r="L45" s="60">
        <v>577</v>
      </c>
      <c r="M45" s="60">
        <v>584</v>
      </c>
      <c r="N45" s="60">
        <v>646</v>
      </c>
      <c r="O45" s="61">
        <v>754</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516</v>
      </c>
      <c r="L46" s="64" t="s">
        <v>516</v>
      </c>
      <c r="M46" s="64" t="s">
        <v>516</v>
      </c>
      <c r="N46" s="64" t="s">
        <v>516</v>
      </c>
      <c r="O46" s="65" t="s">
        <v>516</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516</v>
      </c>
      <c r="L47" s="64" t="s">
        <v>516</v>
      </c>
      <c r="M47" s="64" t="s">
        <v>516</v>
      </c>
      <c r="N47" s="64" t="s">
        <v>516</v>
      </c>
      <c r="O47" s="65" t="s">
        <v>516</v>
      </c>
      <c r="P47" s="48"/>
      <c r="Q47" s="48"/>
      <c r="R47" s="48"/>
      <c r="S47" s="48"/>
      <c r="T47" s="48"/>
      <c r="U47" s="48"/>
    </row>
    <row r="48" spans="1:21" ht="30.75" customHeight="1" x14ac:dyDescent="0.15">
      <c r="A48" s="48"/>
      <c r="B48" s="1210"/>
      <c r="C48" s="1211"/>
      <c r="D48" s="62"/>
      <c r="E48" s="1216" t="s">
        <v>15</v>
      </c>
      <c r="F48" s="1216"/>
      <c r="G48" s="1216"/>
      <c r="H48" s="1216"/>
      <c r="I48" s="1216"/>
      <c r="J48" s="1217"/>
      <c r="K48" s="63">
        <v>499</v>
      </c>
      <c r="L48" s="64">
        <v>538</v>
      </c>
      <c r="M48" s="64">
        <v>571</v>
      </c>
      <c r="N48" s="64">
        <v>580</v>
      </c>
      <c r="O48" s="65">
        <v>567</v>
      </c>
      <c r="P48" s="48"/>
      <c r="Q48" s="48"/>
      <c r="R48" s="48"/>
      <c r="S48" s="48"/>
      <c r="T48" s="48"/>
      <c r="U48" s="48"/>
    </row>
    <row r="49" spans="1:21" ht="30.75" customHeight="1" x14ac:dyDescent="0.15">
      <c r="A49" s="48"/>
      <c r="B49" s="1210"/>
      <c r="C49" s="1211"/>
      <c r="D49" s="62"/>
      <c r="E49" s="1216" t="s">
        <v>16</v>
      </c>
      <c r="F49" s="1216"/>
      <c r="G49" s="1216"/>
      <c r="H49" s="1216"/>
      <c r="I49" s="1216"/>
      <c r="J49" s="1217"/>
      <c r="K49" s="63">
        <v>12</v>
      </c>
      <c r="L49" s="64">
        <v>9</v>
      </c>
      <c r="M49" s="64">
        <v>7</v>
      </c>
      <c r="N49" s="64">
        <v>2</v>
      </c>
      <c r="O49" s="65">
        <v>5</v>
      </c>
      <c r="P49" s="48"/>
      <c r="Q49" s="48"/>
      <c r="R49" s="48"/>
      <c r="S49" s="48"/>
      <c r="T49" s="48"/>
      <c r="U49" s="48"/>
    </row>
    <row r="50" spans="1:21" ht="30.75" customHeight="1" x14ac:dyDescent="0.15">
      <c r="A50" s="48"/>
      <c r="B50" s="1210"/>
      <c r="C50" s="1211"/>
      <c r="D50" s="62"/>
      <c r="E50" s="1216" t="s">
        <v>17</v>
      </c>
      <c r="F50" s="1216"/>
      <c r="G50" s="1216"/>
      <c r="H50" s="1216"/>
      <c r="I50" s="1216"/>
      <c r="J50" s="1217"/>
      <c r="K50" s="63">
        <v>4</v>
      </c>
      <c r="L50" s="64">
        <v>4</v>
      </c>
      <c r="M50" s="64">
        <v>4</v>
      </c>
      <c r="N50" s="64">
        <v>4</v>
      </c>
      <c r="O50" s="65">
        <v>4</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516</v>
      </c>
      <c r="L51" s="64" t="s">
        <v>516</v>
      </c>
      <c r="M51" s="64" t="s">
        <v>516</v>
      </c>
      <c r="N51" s="64" t="s">
        <v>516</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778</v>
      </c>
      <c r="L52" s="64">
        <v>823</v>
      </c>
      <c r="M52" s="64">
        <v>849</v>
      </c>
      <c r="N52" s="64">
        <v>903</v>
      </c>
      <c r="O52" s="65">
        <v>987</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291</v>
      </c>
      <c r="L53" s="69">
        <v>305</v>
      </c>
      <c r="M53" s="69">
        <v>317</v>
      </c>
      <c r="N53" s="69">
        <v>329</v>
      </c>
      <c r="O53" s="70">
        <v>343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600</v>
      </c>
      <c r="L57" s="83" t="s">
        <v>516</v>
      </c>
      <c r="M57" s="83" t="s">
        <v>516</v>
      </c>
      <c r="N57" s="83" t="s">
        <v>516</v>
      </c>
      <c r="O57" s="84" t="s">
        <v>516</v>
      </c>
    </row>
    <row r="58" spans="1:21" ht="31.5" customHeight="1" thickBot="1" x14ac:dyDescent="0.2">
      <c r="B58" s="1226"/>
      <c r="C58" s="1227"/>
      <c r="D58" s="1231" t="s">
        <v>27</v>
      </c>
      <c r="E58" s="1232"/>
      <c r="F58" s="1232"/>
      <c r="G58" s="1232"/>
      <c r="H58" s="1232"/>
      <c r="I58" s="1232"/>
      <c r="J58" s="1233"/>
      <c r="K58" s="85" t="s">
        <v>516</v>
      </c>
      <c r="L58" s="86" t="s">
        <v>516</v>
      </c>
      <c r="M58" s="86" t="s">
        <v>516</v>
      </c>
      <c r="N58" s="86" t="s">
        <v>516</v>
      </c>
      <c r="O58" s="87" t="s">
        <v>516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3pnUdaEA6M23BUelp8TIFRsVPIwAgRLTvXRRFhB5H4t0ys7VbBczuDV3UQoa2OlW8dJdKjVwIqAjn1IBp2CcQ==" saltValue="LtEi6xdv3mk7J3rWBciH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34" t="s">
        <v>30</v>
      </c>
      <c r="C41" s="1235"/>
      <c r="D41" s="101"/>
      <c r="E41" s="1240" t="s">
        <v>31</v>
      </c>
      <c r="F41" s="1240"/>
      <c r="G41" s="1240"/>
      <c r="H41" s="1241"/>
      <c r="I41" s="102">
        <v>7926</v>
      </c>
      <c r="J41" s="103">
        <v>8290</v>
      </c>
      <c r="K41" s="103">
        <v>8803</v>
      </c>
      <c r="L41" s="103">
        <v>9440</v>
      </c>
      <c r="M41" s="104">
        <v>9712</v>
      </c>
    </row>
    <row r="42" spans="2:13" ht="27.75" customHeight="1" x14ac:dyDescent="0.15">
      <c r="B42" s="1236"/>
      <c r="C42" s="1237"/>
      <c r="D42" s="105"/>
      <c r="E42" s="1242" t="s">
        <v>32</v>
      </c>
      <c r="F42" s="1242"/>
      <c r="G42" s="1242"/>
      <c r="H42" s="1243"/>
      <c r="I42" s="106">
        <v>203</v>
      </c>
      <c r="J42" s="107">
        <v>184</v>
      </c>
      <c r="K42" s="107">
        <v>196</v>
      </c>
      <c r="L42" s="107">
        <v>278</v>
      </c>
      <c r="M42" s="108">
        <v>271</v>
      </c>
    </row>
    <row r="43" spans="2:13" ht="27.75" customHeight="1" x14ac:dyDescent="0.15">
      <c r="B43" s="1236"/>
      <c r="C43" s="1237"/>
      <c r="D43" s="105"/>
      <c r="E43" s="1242" t="s">
        <v>33</v>
      </c>
      <c r="F43" s="1242"/>
      <c r="G43" s="1242"/>
      <c r="H43" s="1243"/>
      <c r="I43" s="106">
        <v>9397</v>
      </c>
      <c r="J43" s="107">
        <v>9377</v>
      </c>
      <c r="K43" s="107">
        <v>8899</v>
      </c>
      <c r="L43" s="107">
        <v>9135</v>
      </c>
      <c r="M43" s="108">
        <v>7956</v>
      </c>
    </row>
    <row r="44" spans="2:13" ht="27.75" customHeight="1" x14ac:dyDescent="0.15">
      <c r="B44" s="1236"/>
      <c r="C44" s="1237"/>
      <c r="D44" s="105"/>
      <c r="E44" s="1242" t="s">
        <v>34</v>
      </c>
      <c r="F44" s="1242"/>
      <c r="G44" s="1242"/>
      <c r="H44" s="1243"/>
      <c r="I44" s="106">
        <v>75</v>
      </c>
      <c r="J44" s="107">
        <v>67</v>
      </c>
      <c r="K44" s="107">
        <v>67</v>
      </c>
      <c r="L44" s="107">
        <v>65</v>
      </c>
      <c r="M44" s="108">
        <v>62</v>
      </c>
    </row>
    <row r="45" spans="2:13" ht="27.75" customHeight="1" x14ac:dyDescent="0.15">
      <c r="B45" s="1236"/>
      <c r="C45" s="1237"/>
      <c r="D45" s="105"/>
      <c r="E45" s="1242" t="s">
        <v>35</v>
      </c>
      <c r="F45" s="1242"/>
      <c r="G45" s="1242"/>
      <c r="H45" s="1243"/>
      <c r="I45" s="106">
        <v>977</v>
      </c>
      <c r="J45" s="107">
        <v>843</v>
      </c>
      <c r="K45" s="107">
        <v>934</v>
      </c>
      <c r="L45" s="107">
        <v>766</v>
      </c>
      <c r="M45" s="108">
        <v>767</v>
      </c>
    </row>
    <row r="46" spans="2:13" ht="27.75" customHeight="1" x14ac:dyDescent="0.15">
      <c r="B46" s="1236"/>
      <c r="C46" s="1237"/>
      <c r="D46" s="109"/>
      <c r="E46" s="1242" t="s">
        <v>36</v>
      </c>
      <c r="F46" s="1242"/>
      <c r="G46" s="1242"/>
      <c r="H46" s="1243"/>
      <c r="I46" s="106" t="s">
        <v>516</v>
      </c>
      <c r="J46" s="107" t="s">
        <v>516</v>
      </c>
      <c r="K46" s="107" t="s">
        <v>516</v>
      </c>
      <c r="L46" s="107" t="s">
        <v>516</v>
      </c>
      <c r="M46" s="108" t="s">
        <v>516</v>
      </c>
    </row>
    <row r="47" spans="2:13" ht="27.75" customHeight="1" x14ac:dyDescent="0.15">
      <c r="B47" s="1236"/>
      <c r="C47" s="1237"/>
      <c r="D47" s="110"/>
      <c r="E47" s="1244" t="s">
        <v>37</v>
      </c>
      <c r="F47" s="1245"/>
      <c r="G47" s="1245"/>
      <c r="H47" s="1246"/>
      <c r="I47" s="106" t="s">
        <v>516</v>
      </c>
      <c r="J47" s="107" t="s">
        <v>516</v>
      </c>
      <c r="K47" s="107" t="s">
        <v>516</v>
      </c>
      <c r="L47" s="107" t="s">
        <v>516</v>
      </c>
      <c r="M47" s="108" t="s">
        <v>516</v>
      </c>
    </row>
    <row r="48" spans="2:13" ht="27.75" customHeight="1" x14ac:dyDescent="0.15">
      <c r="B48" s="1236"/>
      <c r="C48" s="1237"/>
      <c r="D48" s="105"/>
      <c r="E48" s="1242" t="s">
        <v>38</v>
      </c>
      <c r="F48" s="1242"/>
      <c r="G48" s="1242"/>
      <c r="H48" s="1243"/>
      <c r="I48" s="106" t="s">
        <v>516</v>
      </c>
      <c r="J48" s="107" t="s">
        <v>516</v>
      </c>
      <c r="K48" s="107" t="s">
        <v>516</v>
      </c>
      <c r="L48" s="107" t="s">
        <v>516</v>
      </c>
      <c r="M48" s="108" t="s">
        <v>516</v>
      </c>
    </row>
    <row r="49" spans="2:13" ht="27.75" customHeight="1" x14ac:dyDescent="0.15">
      <c r="B49" s="1238"/>
      <c r="C49" s="1239"/>
      <c r="D49" s="105"/>
      <c r="E49" s="1242" t="s">
        <v>39</v>
      </c>
      <c r="F49" s="1242"/>
      <c r="G49" s="1242"/>
      <c r="H49" s="1243"/>
      <c r="I49" s="106" t="s">
        <v>516</v>
      </c>
      <c r="J49" s="107" t="s">
        <v>516</v>
      </c>
      <c r="K49" s="107" t="s">
        <v>516</v>
      </c>
      <c r="L49" s="107" t="s">
        <v>516</v>
      </c>
      <c r="M49" s="108" t="s">
        <v>516</v>
      </c>
    </row>
    <row r="50" spans="2:13" ht="27.75" customHeight="1" x14ac:dyDescent="0.15">
      <c r="B50" s="1247" t="s">
        <v>40</v>
      </c>
      <c r="C50" s="1248"/>
      <c r="D50" s="111"/>
      <c r="E50" s="1242" t="s">
        <v>41</v>
      </c>
      <c r="F50" s="1242"/>
      <c r="G50" s="1242"/>
      <c r="H50" s="1243"/>
      <c r="I50" s="106">
        <v>7384</v>
      </c>
      <c r="J50" s="107">
        <v>8072</v>
      </c>
      <c r="K50" s="107">
        <v>8762</v>
      </c>
      <c r="L50" s="107">
        <v>9322</v>
      </c>
      <c r="M50" s="108">
        <v>8331</v>
      </c>
    </row>
    <row r="51" spans="2:13" ht="27.75" customHeight="1" x14ac:dyDescent="0.15">
      <c r="B51" s="1236"/>
      <c r="C51" s="1237"/>
      <c r="D51" s="105"/>
      <c r="E51" s="1242" t="s">
        <v>42</v>
      </c>
      <c r="F51" s="1242"/>
      <c r="G51" s="1242"/>
      <c r="H51" s="1243"/>
      <c r="I51" s="106">
        <v>154</v>
      </c>
      <c r="J51" s="107">
        <v>55</v>
      </c>
      <c r="K51" s="107">
        <v>2</v>
      </c>
      <c r="L51" s="107">
        <v>57</v>
      </c>
      <c r="M51" s="108">
        <v>53</v>
      </c>
    </row>
    <row r="52" spans="2:13" ht="27.75" customHeight="1" x14ac:dyDescent="0.15">
      <c r="B52" s="1238"/>
      <c r="C52" s="1239"/>
      <c r="D52" s="105"/>
      <c r="E52" s="1242" t="s">
        <v>43</v>
      </c>
      <c r="F52" s="1242"/>
      <c r="G52" s="1242"/>
      <c r="H52" s="1243"/>
      <c r="I52" s="106">
        <v>11207</v>
      </c>
      <c r="J52" s="107">
        <v>11736</v>
      </c>
      <c r="K52" s="107">
        <v>11713</v>
      </c>
      <c r="L52" s="107">
        <v>12297</v>
      </c>
      <c r="M52" s="108">
        <v>12217</v>
      </c>
    </row>
    <row r="53" spans="2:13" ht="27.75" customHeight="1" thickBot="1" x14ac:dyDescent="0.2">
      <c r="B53" s="1249" t="s">
        <v>44</v>
      </c>
      <c r="C53" s="1250"/>
      <c r="D53" s="112"/>
      <c r="E53" s="1251" t="s">
        <v>45</v>
      </c>
      <c r="F53" s="1251"/>
      <c r="G53" s="1251"/>
      <c r="H53" s="1252"/>
      <c r="I53" s="113">
        <v>-166</v>
      </c>
      <c r="J53" s="114">
        <v>-1102</v>
      </c>
      <c r="K53" s="114">
        <v>-1579</v>
      </c>
      <c r="L53" s="114">
        <v>-1992</v>
      </c>
      <c r="M53" s="115">
        <v>-1834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K3ZlM1Hhj1ECX1YJA+CBMJO8jmx9yRnf4t8CZ0K4XVAhFqo5hbaAX2loREKYYLEqWoJEWg/FTSF5GXpPCucPA==" saltValue="z9I08LvAI8zrl9RSkYh1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61" t="s">
        <v>48</v>
      </c>
      <c r="D55" s="1261"/>
      <c r="E55" s="1262"/>
      <c r="F55" s="127">
        <v>3418</v>
      </c>
      <c r="G55" s="127">
        <v>4353</v>
      </c>
      <c r="H55" s="128">
        <v>3168</v>
      </c>
    </row>
    <row r="56" spans="2:8" ht="52.5" customHeight="1" x14ac:dyDescent="0.15">
      <c r="B56" s="129"/>
      <c r="C56" s="1263" t="s">
        <v>49</v>
      </c>
      <c r="D56" s="1263"/>
      <c r="E56" s="1264"/>
      <c r="F56" s="130">
        <v>931</v>
      </c>
      <c r="G56" s="130">
        <v>1049</v>
      </c>
      <c r="H56" s="131">
        <v>1177</v>
      </c>
    </row>
    <row r="57" spans="2:8" ht="53.25" customHeight="1" x14ac:dyDescent="0.15">
      <c r="B57" s="129"/>
      <c r="C57" s="1265" t="s">
        <v>50</v>
      </c>
      <c r="D57" s="1265"/>
      <c r="E57" s="1266"/>
      <c r="F57" s="132">
        <v>4084</v>
      </c>
      <c r="G57" s="132">
        <v>3576</v>
      </c>
      <c r="H57" s="133">
        <v>3440</v>
      </c>
    </row>
    <row r="58" spans="2:8" ht="45.75" customHeight="1" x14ac:dyDescent="0.15">
      <c r="B58" s="134"/>
      <c r="C58" s="1253" t="s">
        <v>595</v>
      </c>
      <c r="D58" s="1254"/>
      <c r="E58" s="1255"/>
      <c r="F58" s="135">
        <v>607</v>
      </c>
      <c r="G58" s="135">
        <v>607</v>
      </c>
      <c r="H58" s="136">
        <v>607</v>
      </c>
    </row>
    <row r="59" spans="2:8" ht="45.75" customHeight="1" x14ac:dyDescent="0.15">
      <c r="B59" s="134"/>
      <c r="C59" s="1253" t="s">
        <v>596</v>
      </c>
      <c r="D59" s="1254"/>
      <c r="E59" s="1255"/>
      <c r="F59" s="135">
        <v>500</v>
      </c>
      <c r="G59" s="135">
        <v>582</v>
      </c>
      <c r="H59" s="136">
        <v>525</v>
      </c>
    </row>
    <row r="60" spans="2:8" ht="45.75" customHeight="1" x14ac:dyDescent="0.15">
      <c r="B60" s="134"/>
      <c r="C60" s="1253" t="s">
        <v>597</v>
      </c>
      <c r="D60" s="1254"/>
      <c r="E60" s="1255"/>
      <c r="F60" s="135">
        <v>504</v>
      </c>
      <c r="G60" s="135">
        <v>505</v>
      </c>
      <c r="H60" s="136">
        <v>506</v>
      </c>
    </row>
    <row r="61" spans="2:8" ht="45.75" customHeight="1" x14ac:dyDescent="0.15">
      <c r="B61" s="134"/>
      <c r="C61" s="1253" t="s">
        <v>598</v>
      </c>
      <c r="D61" s="1254"/>
      <c r="E61" s="1255"/>
      <c r="F61" s="135">
        <v>500</v>
      </c>
      <c r="G61" s="135">
        <v>497</v>
      </c>
      <c r="H61" s="136">
        <v>482</v>
      </c>
    </row>
    <row r="62" spans="2:8" ht="45.75" customHeight="1" thickBot="1" x14ac:dyDescent="0.2">
      <c r="B62" s="137"/>
      <c r="C62" s="1256" t="s">
        <v>599</v>
      </c>
      <c r="D62" s="1257"/>
      <c r="E62" s="1258"/>
      <c r="F62" s="138">
        <v>285</v>
      </c>
      <c r="G62" s="138">
        <v>284</v>
      </c>
      <c r="H62" s="139">
        <v>283</v>
      </c>
    </row>
    <row r="63" spans="2:8" ht="52.5" customHeight="1" thickBot="1" x14ac:dyDescent="0.2">
      <c r="B63" s="140"/>
      <c r="C63" s="1259" t="s">
        <v>51</v>
      </c>
      <c r="D63" s="1259"/>
      <c r="E63" s="1260"/>
      <c r="F63" s="141">
        <v>8432</v>
      </c>
      <c r="G63" s="141">
        <v>8978</v>
      </c>
      <c r="H63" s="142">
        <v>7785</v>
      </c>
    </row>
    <row r="64" spans="2:8" ht="15" customHeight="1" x14ac:dyDescent="0.15"/>
    <row r="65" ht="0" hidden="1" customHeight="1" x14ac:dyDescent="0.15"/>
    <row r="66" ht="0" hidden="1" customHeight="1" x14ac:dyDescent="0.15"/>
  </sheetData>
  <sheetProtection algorithmName="SHA-512" hashValue="SbM/0HmJEUkYKfPuWN3Y6VXWMRuWuGzyj6b/4b+BcRBKKHipsjXP6QDuxkX/vmq0S8W/Hivxla/+BeZCa89ShA==" saltValue="0JCNGRMax+4L74XjJXKG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132003</v>
      </c>
      <c r="E3" s="161"/>
      <c r="F3" s="162">
        <v>87551</v>
      </c>
      <c r="G3" s="163"/>
      <c r="H3" s="164"/>
    </row>
    <row r="4" spans="1:8" x14ac:dyDescent="0.15">
      <c r="A4" s="165"/>
      <c r="B4" s="166"/>
      <c r="C4" s="167"/>
      <c r="D4" s="168">
        <v>44181</v>
      </c>
      <c r="E4" s="169"/>
      <c r="F4" s="170">
        <v>43994</v>
      </c>
      <c r="G4" s="171"/>
      <c r="H4" s="172"/>
    </row>
    <row r="5" spans="1:8" x14ac:dyDescent="0.15">
      <c r="A5" s="153" t="s">
        <v>549</v>
      </c>
      <c r="B5" s="158"/>
      <c r="C5" s="159"/>
      <c r="D5" s="160">
        <v>63017</v>
      </c>
      <c r="E5" s="161"/>
      <c r="F5" s="162">
        <v>106092</v>
      </c>
      <c r="G5" s="163"/>
      <c r="H5" s="164"/>
    </row>
    <row r="6" spans="1:8" x14ac:dyDescent="0.15">
      <c r="A6" s="165"/>
      <c r="B6" s="166"/>
      <c r="C6" s="167"/>
      <c r="D6" s="168">
        <v>42407</v>
      </c>
      <c r="E6" s="169"/>
      <c r="F6" s="170">
        <v>44299</v>
      </c>
      <c r="G6" s="171"/>
      <c r="H6" s="172"/>
    </row>
    <row r="7" spans="1:8" x14ac:dyDescent="0.15">
      <c r="A7" s="153" t="s">
        <v>550</v>
      </c>
      <c r="B7" s="158"/>
      <c r="C7" s="159"/>
      <c r="D7" s="160">
        <v>76528</v>
      </c>
      <c r="E7" s="161"/>
      <c r="F7" s="162">
        <v>78903</v>
      </c>
      <c r="G7" s="163"/>
      <c r="H7" s="164"/>
    </row>
    <row r="8" spans="1:8" x14ac:dyDescent="0.15">
      <c r="A8" s="165"/>
      <c r="B8" s="166"/>
      <c r="C8" s="167"/>
      <c r="D8" s="168">
        <v>40021</v>
      </c>
      <c r="E8" s="169"/>
      <c r="F8" s="170">
        <v>49201</v>
      </c>
      <c r="G8" s="171"/>
      <c r="H8" s="172"/>
    </row>
    <row r="9" spans="1:8" x14ac:dyDescent="0.15">
      <c r="A9" s="153" t="s">
        <v>551</v>
      </c>
      <c r="B9" s="158"/>
      <c r="C9" s="159"/>
      <c r="D9" s="160">
        <v>115091</v>
      </c>
      <c r="E9" s="161"/>
      <c r="F9" s="162">
        <v>82993</v>
      </c>
      <c r="G9" s="163"/>
      <c r="H9" s="164"/>
    </row>
    <row r="10" spans="1:8" x14ac:dyDescent="0.15">
      <c r="A10" s="165"/>
      <c r="B10" s="166"/>
      <c r="C10" s="167"/>
      <c r="D10" s="168">
        <v>61538</v>
      </c>
      <c r="E10" s="169"/>
      <c r="F10" s="170">
        <v>46787</v>
      </c>
      <c r="G10" s="171"/>
      <c r="H10" s="172"/>
    </row>
    <row r="11" spans="1:8" x14ac:dyDescent="0.15">
      <c r="A11" s="153" t="s">
        <v>552</v>
      </c>
      <c r="B11" s="158"/>
      <c r="C11" s="159"/>
      <c r="D11" s="160">
        <v>76673</v>
      </c>
      <c r="E11" s="161"/>
      <c r="F11" s="162">
        <v>108252</v>
      </c>
      <c r="G11" s="163"/>
      <c r="H11" s="164"/>
    </row>
    <row r="12" spans="1:8" x14ac:dyDescent="0.15">
      <c r="A12" s="165"/>
      <c r="B12" s="166"/>
      <c r="C12" s="173"/>
      <c r="D12" s="168">
        <v>48900</v>
      </c>
      <c r="E12" s="169"/>
      <c r="F12" s="170">
        <v>50321</v>
      </c>
      <c r="G12" s="171"/>
      <c r="H12" s="172"/>
    </row>
    <row r="13" spans="1:8" x14ac:dyDescent="0.15">
      <c r="A13" s="153"/>
      <c r="B13" s="158"/>
      <c r="C13" s="174"/>
      <c r="D13" s="175">
        <v>92662</v>
      </c>
      <c r="E13" s="176"/>
      <c r="F13" s="177">
        <v>92758</v>
      </c>
      <c r="G13" s="178"/>
      <c r="H13" s="164"/>
    </row>
    <row r="14" spans="1:8" x14ac:dyDescent="0.15">
      <c r="A14" s="165"/>
      <c r="B14" s="166"/>
      <c r="C14" s="167"/>
      <c r="D14" s="168">
        <v>47409</v>
      </c>
      <c r="E14" s="169"/>
      <c r="F14" s="170">
        <v>46920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12.32</v>
      </c>
      <c r="C19" s="179">
        <f>ROUND(VALUE(SUBSTITUTE(実質収支比率等に係る経年分析!G$48,"▲","-")),2)</f>
        <v>9.17</v>
      </c>
      <c r="D19" s="179">
        <f>ROUND(VALUE(SUBSTITUTE(実質収支比率等に係る経年分析!H$48,"▲","-")),2)</f>
        <v>8.27</v>
      </c>
      <c r="E19" s="179">
        <f>ROUND(VALUE(SUBSTITUTE(実質収支比率等に係る経年分析!I$48,"▲","-")),2)</f>
        <v>7.77</v>
      </c>
      <c r="F19" s="179">
        <f>ROUND(VALUE(SUBSTITUTE(実質収支比率等に係る経年分析!J$48,"▲","-")),2)</f>
        <v>10.66</v>
      </c>
    </row>
    <row r="20" spans="1:11" x14ac:dyDescent="0.15">
      <c r="A20" s="179" t="s">
        <v>55</v>
      </c>
      <c r="B20" s="179">
        <f>ROUND(VALUE(SUBSTITUTE(実質収支比率等に係る経年分析!F$47,"▲","-")),2)</f>
        <v>82.02</v>
      </c>
      <c r="C20" s="179">
        <f>ROUND(VALUE(SUBSTITUTE(実質収支比率等に係る経年分析!G$47,"▲","-")),2)</f>
        <v>81.489999999999995</v>
      </c>
      <c r="D20" s="179">
        <f>ROUND(VALUE(SUBSTITUTE(実質収支比率等に係る経年分析!H$47,"▲","-")),2)</f>
        <v>73.099999999999994</v>
      </c>
      <c r="E20" s="179">
        <f>ROUND(VALUE(SUBSTITUTE(実質収支比率等に係る経年分析!I$47,"▲","-")),2)</f>
        <v>92.21</v>
      </c>
      <c r="F20" s="179">
        <f>ROUND(VALUE(SUBSTITUTE(実質収支比率等に係る経年分析!J$47,"▲","-")),2)</f>
        <v>65.75</v>
      </c>
    </row>
    <row r="21" spans="1:11" x14ac:dyDescent="0.15">
      <c r="A21" s="179" t="s">
        <v>56</v>
      </c>
      <c r="B21" s="179">
        <f>IF(ISNUMBER(VALUE(SUBSTITUTE(実質収支比率等に係る経年分析!F$49,"▲","-"))),ROUND(VALUE(SUBSTITUTE(実質収支比率等に係る経年分析!F$49,"▲","-")),2),NA())</f>
        <v>-0.68</v>
      </c>
      <c r="C21" s="179">
        <f>IF(ISNUMBER(VALUE(SUBSTITUTE(実質収支比率等に係る経年分析!G$49,"▲","-"))),ROUND(VALUE(SUBSTITUTE(実質収支比率等に係る経年分析!G$49,"▲","-")),2),NA())</f>
        <v>-3.73</v>
      </c>
      <c r="D21" s="179">
        <f>IF(ISNUMBER(VALUE(SUBSTITUTE(実質収支比率等に係る経年分析!H$49,"▲","-"))),ROUND(VALUE(SUBSTITUTE(実質収支比率等に係る経年分析!H$49,"▲","-")),2),NA())</f>
        <v>-15.69</v>
      </c>
      <c r="E21" s="179">
        <f>IF(ISNUMBER(VALUE(SUBSTITUTE(実質収支比率等に係る経年分析!I$49,"▲","-"))),ROUND(VALUE(SUBSTITUTE(実質収支比率等に係る経年分析!I$49,"▲","-")),2),NA())</f>
        <v>15.34</v>
      </c>
      <c r="F21" s="179">
        <f>IF(ISNUMBER(VALUE(SUBSTITUTE(実質収支比率等に係る経年分析!J$49,"▲","-"))),ROUND(VALUE(SUBSTITUTE(実質収支比率等に係る経年分析!J$49,"▲","-")),2),NA())</f>
        <v>-25.26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1.39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3.92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2.79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0.26</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矢掛町介護サービス事業特別会計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0.18</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0.14000000000000001</v>
      </c>
    </row>
    <row r="30" spans="1:11" x14ac:dyDescent="0.15">
      <c r="A30" s="180" t="str">
        <f>IF(連結実質赤字比率に係る赤字・黒字の構成分析!C$40="",NA(),連結実質赤字比率に係る赤字・黒字の構成分析!C$40)</f>
        <v>矢掛町介護保険事業特別会計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2.23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2.62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2.79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2.99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0.7</v>
      </c>
    </row>
    <row r="31" spans="1:11" x14ac:dyDescent="0.15">
      <c r="A31" s="180" t="str">
        <f>IF(連結実質赤字比率に係る赤字・黒字の構成分析!C$39="",NA(),連結実質赤字比率に係る赤字・黒字の構成分析!C$39)</f>
        <v>矢掛町国民健康保険事業特別会計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3.19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3.26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3.97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3.26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1.24</v>
      </c>
    </row>
    <row r="32" spans="1:11" x14ac:dyDescent="0.15">
      <c r="A32" s="180" t="str">
        <f>IF(連結実質赤字比率に係る赤字・黒字の構成分析!C$38="",NA(),連結実質赤字比率に係る赤字・黒字の構成分析!C$38)</f>
        <v>矢掛町下水道事業会計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5.14</v>
      </c>
    </row>
    <row r="33" spans="1:16" x14ac:dyDescent="0.15">
      <c r="A33" s="180" t="str">
        <f>IF(連結実質赤字比率に係る赤字・黒字の構成分析!C$37="",NA(),連結実質赤字比率に係る赤字・黒字の構成分析!C$37)</f>
        <v>矢掛町介護老人保健施設事業会計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6.21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4.9400000000000004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4.8099999999999996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7.94</v>
      </c>
    </row>
    <row r="34" spans="1:16" x14ac:dyDescent="0.15">
      <c r="A34" s="180" t="str">
        <f>IF(連結実質赤字比率に係る赤字・黒字の構成分析!C$36="",NA(),連結実質赤字比率に係る赤字・黒字の構成分析!C$36)</f>
        <v>矢掛町水道事業会計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13.64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9.5500000000000007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9.24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9.7100000000000009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8.9600000000000009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8.1300000000000008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7.57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10.52</v>
      </c>
    </row>
    <row r="36" spans="1:16" x14ac:dyDescent="0.15">
      <c r="A36" s="180" t="str">
        <f>IF(連結実質赤字比率に係る赤字・黒字の構成分析!C$34="",NA(),連結実質赤字比率に係る赤字・黒字の構成分析!C$34)</f>
        <v>矢掛町病院事業会計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20.14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18.48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15.48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15.13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17.89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778</v>
      </c>
      <c r="E42" s="181"/>
      <c r="F42" s="181"/>
      <c r="G42" s="181">
        <f>'実質公債費比率（分子）の構造'!L$52</f>
        <v>823</v>
      </c>
      <c r="H42" s="181"/>
      <c r="I42" s="181"/>
      <c r="J42" s="181">
        <f>'実質公債費比率（分子）の構造'!M$52</f>
        <v>849</v>
      </c>
      <c r="K42" s="181"/>
      <c r="L42" s="181"/>
      <c r="M42" s="181">
        <f>'実質公債費比率（分子）の構造'!N$52</f>
        <v>903</v>
      </c>
      <c r="N42" s="181"/>
      <c r="O42" s="181"/>
      <c r="P42" s="181">
        <f>'実質公債費比率（分子）の構造'!O$52</f>
        <v>987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x14ac:dyDescent="0.15">
      <c r="A44" s="181" t="s">
        <v>65</v>
      </c>
      <c r="B44" s="181">
        <f>'実質公債費比率（分子）の構造'!K$50</f>
        <v>4</v>
      </c>
      <c r="C44" s="181"/>
      <c r="D44" s="181"/>
      <c r="E44" s="181">
        <f>'実質公債費比率（分子）の構造'!L$50</f>
        <v>4</v>
      </c>
      <c r="F44" s="181"/>
      <c r="G44" s="181"/>
      <c r="H44" s="181">
        <f>'実質公債費比率（分子）の構造'!M$50</f>
        <v>4</v>
      </c>
      <c r="I44" s="181"/>
      <c r="J44" s="181"/>
      <c r="K44" s="181">
        <f>'実質公債費比率（分子）の構造'!N$50</f>
        <v>4</v>
      </c>
      <c r="L44" s="181"/>
      <c r="M44" s="181"/>
      <c r="N44" s="181">
        <f>'実質公債費比率（分子）の構造'!O$50</f>
        <v>4</v>
      </c>
      <c r="O44" s="181"/>
      <c r="P44" s="181"/>
    </row>
    <row r="45" spans="1:16" x14ac:dyDescent="0.15">
      <c r="A45" s="181" t="s">
        <v>66</v>
      </c>
      <c r="B45" s="181">
        <f>'実質公債費比率（分子）の構造'!K$49</f>
        <v>12</v>
      </c>
      <c r="C45" s="181"/>
      <c r="D45" s="181"/>
      <c r="E45" s="181">
        <f>'実質公債費比率（分子）の構造'!L$49</f>
        <v>9</v>
      </c>
      <c r="F45" s="181"/>
      <c r="G45" s="181"/>
      <c r="H45" s="181">
        <f>'実質公債費比率（分子）の構造'!M$49</f>
        <v>7</v>
      </c>
      <c r="I45" s="181"/>
      <c r="J45" s="181"/>
      <c r="K45" s="181">
        <f>'実質公債費比率（分子）の構造'!N$49</f>
        <v>2</v>
      </c>
      <c r="L45" s="181"/>
      <c r="M45" s="181"/>
      <c r="N45" s="181">
        <f>'実質公債費比率（分子）の構造'!O$49</f>
        <v>5</v>
      </c>
      <c r="O45" s="181"/>
      <c r="P45" s="181"/>
    </row>
    <row r="46" spans="1:16" x14ac:dyDescent="0.15">
      <c r="A46" s="181" t="s">
        <v>67</v>
      </c>
      <c r="B46" s="181">
        <f>'実質公債費比率（分子）の構造'!K$48</f>
        <v>499</v>
      </c>
      <c r="C46" s="181"/>
      <c r="D46" s="181"/>
      <c r="E46" s="181">
        <f>'実質公債費比率（分子）の構造'!L$48</f>
        <v>538</v>
      </c>
      <c r="F46" s="181"/>
      <c r="G46" s="181"/>
      <c r="H46" s="181">
        <f>'実質公債費比率（分子）の構造'!M$48</f>
        <v>571</v>
      </c>
      <c r="I46" s="181"/>
      <c r="J46" s="181"/>
      <c r="K46" s="181">
        <f>'実質公債費比率（分子）の構造'!N$48</f>
        <v>580</v>
      </c>
      <c r="L46" s="181"/>
      <c r="M46" s="181"/>
      <c r="N46" s="181">
        <f>'実質公債費比率（分子）の構造'!O$48</f>
        <v>567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554</v>
      </c>
      <c r="C49" s="181"/>
      <c r="D49" s="181"/>
      <c r="E49" s="181">
        <f>'実質公債費比率（分子）の構造'!L$45</f>
        <v>577</v>
      </c>
      <c r="F49" s="181"/>
      <c r="G49" s="181"/>
      <c r="H49" s="181">
        <f>'実質公債費比率（分子）の構造'!M$45</f>
        <v>584</v>
      </c>
      <c r="I49" s="181"/>
      <c r="J49" s="181"/>
      <c r="K49" s="181">
        <f>'実質公債費比率（分子）の構造'!N$45</f>
        <v>646</v>
      </c>
      <c r="L49" s="181"/>
      <c r="M49" s="181"/>
      <c r="N49" s="181">
        <f>'実質公債費比率（分子）の構造'!O$45</f>
        <v>754</v>
      </c>
      <c r="O49" s="181"/>
      <c r="P49" s="181"/>
    </row>
    <row r="50" spans="1:16" x14ac:dyDescent="0.15">
      <c r="A50" s="181" t="s">
        <v>71</v>
      </c>
      <c r="B50" s="181" t="e">
        <f>NA()</f>
        <v>#N/A</v>
      </c>
      <c r="C50" s="181">
        <f>IF(ISNUMBER('実質公債費比率（分子）の構造'!K$53),'実質公債費比率（分子）の構造'!K$53,NA())</f>
        <v>291</v>
      </c>
      <c r="D50" s="181" t="e">
        <f>NA()</f>
        <v>#N/A</v>
      </c>
      <c r="E50" s="181" t="e">
        <f>NA()</f>
        <v>#N/A</v>
      </c>
      <c r="F50" s="181">
        <f>IF(ISNUMBER('実質公債費比率（分子）の構造'!L$53),'実質公債費比率（分子）の構造'!L$53,NA())</f>
        <v>305</v>
      </c>
      <c r="G50" s="181" t="e">
        <f>NA()</f>
        <v>#N/A</v>
      </c>
      <c r="H50" s="181" t="e">
        <f>NA()</f>
        <v>#N/A</v>
      </c>
      <c r="I50" s="181">
        <f>IF(ISNUMBER('実質公債費比率（分子）の構造'!M$53),'実質公債費比率（分子）の構造'!M$53,NA())</f>
        <v>317</v>
      </c>
      <c r="J50" s="181" t="e">
        <f>NA()</f>
        <v>#N/A</v>
      </c>
      <c r="K50" s="181" t="e">
        <f>NA()</f>
        <v>#N/A</v>
      </c>
      <c r="L50" s="181">
        <f>IF(ISNUMBER('実質公債費比率（分子）の構造'!N$53),'実質公債費比率（分子）の構造'!N$53,NA())</f>
        <v>329</v>
      </c>
      <c r="M50" s="181" t="e">
        <f>NA()</f>
        <v>#N/A</v>
      </c>
      <c r="N50" s="181" t="e">
        <f>NA()</f>
        <v>#N/A</v>
      </c>
      <c r="O50" s="181">
        <f>IF(ISNUMBER('実質公債費比率（分子）の構造'!O$53),'実質公債費比率（分子）の構造'!O$53,NA())</f>
        <v>343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11207</v>
      </c>
      <c r="E56" s="180"/>
      <c r="F56" s="180"/>
      <c r="G56" s="180">
        <f>'将来負担比率（分子）の構造'!J$52</f>
        <v>11736</v>
      </c>
      <c r="H56" s="180"/>
      <c r="I56" s="180"/>
      <c r="J56" s="180">
        <f>'将来負担比率（分子）の構造'!K$52</f>
        <v>11713</v>
      </c>
      <c r="K56" s="180"/>
      <c r="L56" s="180"/>
      <c r="M56" s="180">
        <f>'将来負担比率（分子）の構造'!L$52</f>
        <v>12297</v>
      </c>
      <c r="N56" s="180"/>
      <c r="O56" s="180"/>
      <c r="P56" s="180">
        <f>'将来負担比率（分子）の構造'!M$52</f>
        <v>12217</v>
      </c>
    </row>
    <row r="57" spans="1:16" x14ac:dyDescent="0.15">
      <c r="A57" s="180" t="s">
        <v>42</v>
      </c>
      <c r="B57" s="180"/>
      <c r="C57" s="180"/>
      <c r="D57" s="180">
        <f>'将来負担比率（分子）の構造'!I$51</f>
        <v>154</v>
      </c>
      <c r="E57" s="180"/>
      <c r="F57" s="180"/>
      <c r="G57" s="180">
        <f>'将来負担比率（分子）の構造'!J$51</f>
        <v>55</v>
      </c>
      <c r="H57" s="180"/>
      <c r="I57" s="180"/>
      <c r="J57" s="180">
        <f>'将来負担比率（分子）の構造'!K$51</f>
        <v>2</v>
      </c>
      <c r="K57" s="180"/>
      <c r="L57" s="180"/>
      <c r="M57" s="180">
        <f>'将来負担比率（分子）の構造'!L$51</f>
        <v>57</v>
      </c>
      <c r="N57" s="180"/>
      <c r="O57" s="180"/>
      <c r="P57" s="180">
        <f>'将来負担比率（分子）の構造'!M$51</f>
        <v>53</v>
      </c>
    </row>
    <row r="58" spans="1:16" x14ac:dyDescent="0.15">
      <c r="A58" s="180" t="s">
        <v>41</v>
      </c>
      <c r="B58" s="180"/>
      <c r="C58" s="180"/>
      <c r="D58" s="180">
        <f>'将来負担比率（分子）の構造'!I$50</f>
        <v>7384</v>
      </c>
      <c r="E58" s="180"/>
      <c r="F58" s="180"/>
      <c r="G58" s="180">
        <f>'将来負担比率（分子）の構造'!J$50</f>
        <v>8072</v>
      </c>
      <c r="H58" s="180"/>
      <c r="I58" s="180"/>
      <c r="J58" s="180">
        <f>'将来負担比率（分子）の構造'!K$50</f>
        <v>8762</v>
      </c>
      <c r="K58" s="180"/>
      <c r="L58" s="180"/>
      <c r="M58" s="180">
        <f>'将来負担比率（分子）の構造'!L$50</f>
        <v>9322</v>
      </c>
      <c r="N58" s="180"/>
      <c r="O58" s="180"/>
      <c r="P58" s="180">
        <f>'将来負担比率（分子）の構造'!M$50</f>
        <v>8331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977</v>
      </c>
      <c r="C62" s="180"/>
      <c r="D62" s="180"/>
      <c r="E62" s="180">
        <f>'将来負担比率（分子）の構造'!J$45</f>
        <v>843</v>
      </c>
      <c r="F62" s="180"/>
      <c r="G62" s="180"/>
      <c r="H62" s="180">
        <f>'将来負担比率（分子）の構造'!K$45</f>
        <v>934</v>
      </c>
      <c r="I62" s="180"/>
      <c r="J62" s="180"/>
      <c r="K62" s="180">
        <f>'将来負担比率（分子）の構造'!L$45</f>
        <v>766</v>
      </c>
      <c r="L62" s="180"/>
      <c r="M62" s="180"/>
      <c r="N62" s="180">
        <f>'将来負担比率（分子）の構造'!M$45</f>
        <v>767</v>
      </c>
      <c r="O62" s="180"/>
      <c r="P62" s="180"/>
    </row>
    <row r="63" spans="1:16" x14ac:dyDescent="0.15">
      <c r="A63" s="180" t="s">
        <v>34</v>
      </c>
      <c r="B63" s="180">
        <f>'将来負担比率（分子）の構造'!I$44</f>
        <v>75</v>
      </c>
      <c r="C63" s="180"/>
      <c r="D63" s="180"/>
      <c r="E63" s="180">
        <f>'将来負担比率（分子）の構造'!J$44</f>
        <v>67</v>
      </c>
      <c r="F63" s="180"/>
      <c r="G63" s="180"/>
      <c r="H63" s="180">
        <f>'将来負担比率（分子）の構造'!K$44</f>
        <v>67</v>
      </c>
      <c r="I63" s="180"/>
      <c r="J63" s="180"/>
      <c r="K63" s="180">
        <f>'将来負担比率（分子）の構造'!L$44</f>
        <v>65</v>
      </c>
      <c r="L63" s="180"/>
      <c r="M63" s="180"/>
      <c r="N63" s="180">
        <f>'将来負担比率（分子）の構造'!M$44</f>
        <v>62</v>
      </c>
      <c r="O63" s="180"/>
      <c r="P63" s="180"/>
    </row>
    <row r="64" spans="1:16" x14ac:dyDescent="0.15">
      <c r="A64" s="180" t="s">
        <v>33</v>
      </c>
      <c r="B64" s="180">
        <f>'将来負担比率（分子）の構造'!I$43</f>
        <v>9397</v>
      </c>
      <c r="C64" s="180"/>
      <c r="D64" s="180"/>
      <c r="E64" s="180">
        <f>'将来負担比率（分子）の構造'!J$43</f>
        <v>9377</v>
      </c>
      <c r="F64" s="180"/>
      <c r="G64" s="180"/>
      <c r="H64" s="180">
        <f>'将来負担比率（分子）の構造'!K$43</f>
        <v>8899</v>
      </c>
      <c r="I64" s="180"/>
      <c r="J64" s="180"/>
      <c r="K64" s="180">
        <f>'将来負担比率（分子）の構造'!L$43</f>
        <v>9135</v>
      </c>
      <c r="L64" s="180"/>
      <c r="M64" s="180"/>
      <c r="N64" s="180">
        <f>'将来負担比率（分子）の構造'!M$43</f>
        <v>7956</v>
      </c>
      <c r="O64" s="180"/>
      <c r="P64" s="180"/>
    </row>
    <row r="65" spans="1:16" x14ac:dyDescent="0.15">
      <c r="A65" s="180" t="s">
        <v>32</v>
      </c>
      <c r="B65" s="180">
        <f>'将来負担比率（分子）の構造'!I$42</f>
        <v>203</v>
      </c>
      <c r="C65" s="180"/>
      <c r="D65" s="180"/>
      <c r="E65" s="180">
        <f>'将来負担比率（分子）の構造'!J$42</f>
        <v>184</v>
      </c>
      <c r="F65" s="180"/>
      <c r="G65" s="180"/>
      <c r="H65" s="180">
        <f>'将来負担比率（分子）の構造'!K$42</f>
        <v>196</v>
      </c>
      <c r="I65" s="180"/>
      <c r="J65" s="180"/>
      <c r="K65" s="180">
        <f>'将来負担比率（分子）の構造'!L$42</f>
        <v>278</v>
      </c>
      <c r="L65" s="180"/>
      <c r="M65" s="180"/>
      <c r="N65" s="180">
        <f>'将来負担比率（分子）の構造'!M$42</f>
        <v>271</v>
      </c>
      <c r="O65" s="180"/>
      <c r="P65" s="180"/>
    </row>
    <row r="66" spans="1:16" x14ac:dyDescent="0.15">
      <c r="A66" s="180" t="s">
        <v>31</v>
      </c>
      <c r="B66" s="180">
        <f>'将来負担比率（分子）の構造'!I$41</f>
        <v>7926</v>
      </c>
      <c r="C66" s="180"/>
      <c r="D66" s="180"/>
      <c r="E66" s="180">
        <f>'将来負担比率（分子）の構造'!J$41</f>
        <v>8290</v>
      </c>
      <c r="F66" s="180"/>
      <c r="G66" s="180"/>
      <c r="H66" s="180">
        <f>'将来負担比率（分子）の構造'!K$41</f>
        <v>8803</v>
      </c>
      <c r="I66" s="180"/>
      <c r="J66" s="180"/>
      <c r="K66" s="180">
        <f>'将来負担比率（分子）の構造'!L$41</f>
        <v>9440</v>
      </c>
      <c r="L66" s="180"/>
      <c r="M66" s="180"/>
      <c r="N66" s="180">
        <f>'将来負担比率（分子）の構造'!M$41</f>
        <v>9712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3418</v>
      </c>
      <c r="C72" s="184">
        <f>基金残高に係る経年分析!G55</f>
        <v>4353</v>
      </c>
      <c r="D72" s="184">
        <f>基金残高に係る経年分析!H55</f>
        <v>3168</v>
      </c>
    </row>
    <row r="73" spans="1:16" x14ac:dyDescent="0.15">
      <c r="A73" s="183" t="s">
        <v>78</v>
      </c>
      <c r="B73" s="184">
        <f>基金残高に係る経年分析!F56</f>
        <v>931</v>
      </c>
      <c r="C73" s="184">
        <f>基金残高に係る経年分析!G56</f>
        <v>1049</v>
      </c>
      <c r="D73" s="184">
        <f>基金残高に係る経年分析!H56</f>
        <v>1177</v>
      </c>
    </row>
    <row r="74" spans="1:16" x14ac:dyDescent="0.15">
      <c r="A74" s="183" t="s">
        <v>79</v>
      </c>
      <c r="B74" s="184">
        <f>基金残高に係る経年分析!F57</f>
        <v>4084</v>
      </c>
      <c r="C74" s="184">
        <f>基金残高に係る経年分析!G57</f>
        <v>3576</v>
      </c>
      <c r="D74" s="184">
        <f>基金残高に係る経年分析!H57</f>
        <v>3440</v>
      </c>
    </row>
  </sheetData>
  <sheetProtection algorithmName="SHA-512" hashValue="HWe9Hxj5txgXBuliew2VuZYtyHyuA65NM+87o/mn0AY43g7cmdAHQASlwLf1TcntyhPi9/at48qlJnb8xeit9Q==" saltValue="j1t+F1fUWB7/e6WWb43D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2020-03-04T00:40:23Z</cp:lastPrinted>
  <dcterms:created xsi:type="dcterms:W3CDTF">2020-02-10T05:19:41Z</dcterms:created>
  <dcterms:modified xsi:type="dcterms:W3CDTF">2020-03-06T06:48:04Z</dcterms:modified>
  <cp:category/>
</cp:coreProperties>
</file>